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J:\TEMP\2026\Compliance Monitoring\Forms\"/>
    </mc:Choice>
  </mc:AlternateContent>
  <xr:revisionPtr revIDLastSave="0" documentId="13_ncr:1_{B4892D01-5C15-4311-A934-2FA2B60A393F}" xr6:coauthVersionLast="47" xr6:coauthVersionMax="47" xr10:uidLastSave="{00000000-0000-0000-0000-000000000000}"/>
  <workbookProtection workbookAlgorithmName="SHA-512" workbookHashValue="guJdsUa3h5L33KAlyEra/DMSs37Nh1w/PuP8avWn5iQf9U6HSB5yMPYItJ3Sr7zWkEAZBdwu6OLdA1sf6Aq9cw==" workbookSaltValue="ZTaPdTrcoVsqTjTmZSlNMg==" workbookSpinCount="100000" lockStructure="1"/>
  <bookViews>
    <workbookView xWindow="951" yWindow="369" windowWidth="32100" windowHeight="16680" tabRatio="919" firstSheet="1" activeTab="3" xr2:uid="{00000000-000D-0000-FFFF-FFFF00000000}"/>
  </bookViews>
  <sheets>
    <sheet name="Log" sheetId="13" state="hidden" r:id="rId1"/>
    <sheet name="Workbook Instructions" sheetId="12" r:id="rId2"/>
    <sheet name="Rent Roll" sheetId="11" r:id="rId3"/>
    <sheet name="Rent Roll Summary" sheetId="10" r:id="rId4"/>
    <sheet name="Drop Down List" sheetId="14" state="hidden" r:id="rId5"/>
  </sheets>
  <definedNames>
    <definedName name="_xlnm.Print_Area" localSheetId="2">'Rent Roll'!$A$1:$T$183</definedName>
    <definedName name="_xlnm.Print_Area" localSheetId="3">'Rent Roll Summary'!$A$1:$M$41</definedName>
    <definedName name="_xlnm.Print_Area">#REF!</definedName>
    <definedName name="PRINT_AREA_MI">#REF!</definedName>
    <definedName name="_xlnm.Print_Titles" localSheetId="2">'Rent Roll'!$1:$9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1" l="1"/>
  <c r="C17" i="10"/>
  <c r="I14" i="11"/>
  <c r="AA14" i="11" s="1"/>
  <c r="AB14" i="11" s="1"/>
  <c r="AD14" i="11" s="1"/>
  <c r="O14" i="11" s="1"/>
  <c r="I6" i="10"/>
  <c r="I18" i="11"/>
  <c r="I19" i="11"/>
  <c r="AC261" i="11"/>
  <c r="A2" i="10"/>
  <c r="B3" i="10"/>
  <c r="B4" i="10"/>
  <c r="D4" i="10"/>
  <c r="G4" i="10" s="1"/>
  <c r="F4" i="10"/>
  <c r="H4" i="10"/>
  <c r="I4" i="10"/>
  <c r="J4" i="10"/>
  <c r="K4" i="10"/>
  <c r="L4" i="10"/>
  <c r="B5" i="10"/>
  <c r="D5" i="10"/>
  <c r="K5" i="10" s="1"/>
  <c r="F5" i="10"/>
  <c r="G5" i="10"/>
  <c r="H5" i="10"/>
  <c r="J5" i="10"/>
  <c r="L5" i="10"/>
  <c r="D6" i="10"/>
  <c r="M6" i="10" s="1"/>
  <c r="F6" i="10"/>
  <c r="G6" i="10"/>
  <c r="H6" i="10"/>
  <c r="J6" i="10"/>
  <c r="L6" i="10"/>
  <c r="D7" i="10"/>
  <c r="K7" i="10" s="1"/>
  <c r="F7" i="10"/>
  <c r="G7" i="10"/>
  <c r="H7" i="10"/>
  <c r="J7" i="10"/>
  <c r="L7" i="10"/>
  <c r="D8" i="10"/>
  <c r="F8" i="10"/>
  <c r="G8" i="10"/>
  <c r="H8" i="10"/>
  <c r="I8" i="10"/>
  <c r="J8" i="10"/>
  <c r="K8" i="10"/>
  <c r="L8" i="10"/>
  <c r="M8" i="10"/>
  <c r="D9" i="10"/>
  <c r="F9" i="10"/>
  <c r="G9" i="10"/>
  <c r="H9" i="10"/>
  <c r="I9" i="10"/>
  <c r="J9" i="10"/>
  <c r="K9" i="10"/>
  <c r="L9" i="10"/>
  <c r="M9" i="10"/>
  <c r="D10" i="10"/>
  <c r="F10" i="10"/>
  <c r="G10" i="10"/>
  <c r="H10" i="10"/>
  <c r="I10" i="10"/>
  <c r="J10" i="10"/>
  <c r="K10" i="10"/>
  <c r="L10" i="10"/>
  <c r="M10" i="10"/>
  <c r="D11" i="10"/>
  <c r="F11" i="10"/>
  <c r="G11" i="10"/>
  <c r="H11" i="10"/>
  <c r="I11" i="10"/>
  <c r="J11" i="10"/>
  <c r="K11" i="10"/>
  <c r="L11" i="10"/>
  <c r="L14" i="10" s="1"/>
  <c r="C40" i="10" s="1"/>
  <c r="M11" i="10"/>
  <c r="D12" i="10"/>
  <c r="F12" i="10"/>
  <c r="G12" i="10"/>
  <c r="H12" i="10"/>
  <c r="I12" i="10"/>
  <c r="J12" i="10"/>
  <c r="K12" i="10"/>
  <c r="L12" i="10"/>
  <c r="M12" i="10"/>
  <c r="D13" i="10"/>
  <c r="F13" i="10"/>
  <c r="G13" i="10"/>
  <c r="H13" i="10"/>
  <c r="I13" i="10"/>
  <c r="J13" i="10"/>
  <c r="K13" i="10"/>
  <c r="L13" i="10"/>
  <c r="M13" i="10"/>
  <c r="C14" i="10"/>
  <c r="C16" i="10" s="1"/>
  <c r="C19" i="10"/>
  <c r="C24" i="10"/>
  <c r="D41" i="10"/>
  <c r="M3" i="11"/>
  <c r="M6" i="11"/>
  <c r="AC12" i="11" s="1"/>
  <c r="M12" i="11" s="1"/>
  <c r="N12" i="11" s="1"/>
  <c r="N6" i="11"/>
  <c r="N7" i="11" s="1"/>
  <c r="O6" i="11"/>
  <c r="P6" i="11"/>
  <c r="Q6" i="11"/>
  <c r="R6" i="11"/>
  <c r="R7" i="11" s="1"/>
  <c r="S6" i="11"/>
  <c r="T6" i="11"/>
  <c r="I12" i="11"/>
  <c r="R12" i="11"/>
  <c r="S12" i="11" s="1"/>
  <c r="V12" i="11"/>
  <c r="W12" i="11"/>
  <c r="X12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0" i="11" s="1"/>
  <c r="A321" i="11" s="1"/>
  <c r="A322" i="11" s="1"/>
  <c r="A323" i="11" s="1"/>
  <c r="A324" i="11" s="1"/>
  <c r="A325" i="11" s="1"/>
  <c r="A326" i="11" s="1"/>
  <c r="A327" i="11" s="1"/>
  <c r="A328" i="11" s="1"/>
  <c r="A329" i="11" s="1"/>
  <c r="A330" i="11" s="1"/>
  <c r="A331" i="11" s="1"/>
  <c r="A332" i="11" s="1"/>
  <c r="A333" i="11" s="1"/>
  <c r="A334" i="11" s="1"/>
  <c r="A335" i="11" s="1"/>
  <c r="A336" i="11" s="1"/>
  <c r="A337" i="11" s="1"/>
  <c r="A338" i="11" s="1"/>
  <c r="A339" i="11" s="1"/>
  <c r="A340" i="11" s="1"/>
  <c r="A341" i="11" s="1"/>
  <c r="A342" i="11" s="1"/>
  <c r="A343" i="11" s="1"/>
  <c r="A344" i="11" s="1"/>
  <c r="A345" i="11" s="1"/>
  <c r="A346" i="11" s="1"/>
  <c r="A347" i="11" s="1"/>
  <c r="A348" i="11" s="1"/>
  <c r="A349" i="11" s="1"/>
  <c r="A350" i="11" s="1"/>
  <c r="A351" i="11" s="1"/>
  <c r="A352" i="11" s="1"/>
  <c r="A353" i="11" s="1"/>
  <c r="A354" i="11" s="1"/>
  <c r="A355" i="11" s="1"/>
  <c r="A356" i="11" s="1"/>
  <c r="A357" i="11" s="1"/>
  <c r="A358" i="11" s="1"/>
  <c r="A359" i="11" s="1"/>
  <c r="A360" i="11" s="1"/>
  <c r="A361" i="11" s="1"/>
  <c r="A362" i="11" s="1"/>
  <c r="A363" i="11" s="1"/>
  <c r="A364" i="11" s="1"/>
  <c r="A365" i="11" s="1"/>
  <c r="A366" i="11" s="1"/>
  <c r="A367" i="11" s="1"/>
  <c r="A368" i="11" s="1"/>
  <c r="A369" i="11" s="1"/>
  <c r="A370" i="11" s="1"/>
  <c r="A371" i="11" s="1"/>
  <c r="A372" i="11" s="1"/>
  <c r="A373" i="11" s="1"/>
  <c r="A374" i="11" s="1"/>
  <c r="A375" i="11" s="1"/>
  <c r="A376" i="11" s="1"/>
  <c r="A377" i="11" s="1"/>
  <c r="A378" i="11" s="1"/>
  <c r="A379" i="11" s="1"/>
  <c r="A380" i="11" s="1"/>
  <c r="A381" i="11" s="1"/>
  <c r="A382" i="11" s="1"/>
  <c r="A383" i="11" s="1"/>
  <c r="A384" i="11" s="1"/>
  <c r="A385" i="11" s="1"/>
  <c r="A386" i="11" s="1"/>
  <c r="A387" i="11" s="1"/>
  <c r="A388" i="11" s="1"/>
  <c r="A389" i="11" s="1"/>
  <c r="A390" i="11" s="1"/>
  <c r="A391" i="11" s="1"/>
  <c r="A392" i="11" s="1"/>
  <c r="A393" i="11" s="1"/>
  <c r="A394" i="11" s="1"/>
  <c r="A395" i="11" s="1"/>
  <c r="A396" i="11" s="1"/>
  <c r="A397" i="11" s="1"/>
  <c r="A398" i="11" s="1"/>
  <c r="A399" i="11" s="1"/>
  <c r="A400" i="11" s="1"/>
  <c r="A401" i="11" s="1"/>
  <c r="A402" i="11" s="1"/>
  <c r="A403" i="11" s="1"/>
  <c r="A404" i="11" s="1"/>
  <c r="A405" i="11" s="1"/>
  <c r="A406" i="11" s="1"/>
  <c r="A407" i="11" s="1"/>
  <c r="A408" i="11" s="1"/>
  <c r="A409" i="11" s="1"/>
  <c r="A410" i="11" s="1"/>
  <c r="A411" i="11" s="1"/>
  <c r="A412" i="11" s="1"/>
  <c r="A413" i="11" s="1"/>
  <c r="A414" i="11" s="1"/>
  <c r="A415" i="11" s="1"/>
  <c r="A416" i="11" s="1"/>
  <c r="A417" i="11" s="1"/>
  <c r="A418" i="11" s="1"/>
  <c r="A419" i="11" s="1"/>
  <c r="A420" i="11" s="1"/>
  <c r="A421" i="11" s="1"/>
  <c r="A422" i="11" s="1"/>
  <c r="A423" i="11" s="1"/>
  <c r="A424" i="11" s="1"/>
  <c r="A425" i="11" s="1"/>
  <c r="A426" i="11" s="1"/>
  <c r="A427" i="11" s="1"/>
  <c r="A428" i="11" s="1"/>
  <c r="A429" i="11" s="1"/>
  <c r="A430" i="11" s="1"/>
  <c r="A431" i="11" s="1"/>
  <c r="A432" i="11" s="1"/>
  <c r="A433" i="11" s="1"/>
  <c r="A434" i="11" s="1"/>
  <c r="A435" i="11" s="1"/>
  <c r="A436" i="11" s="1"/>
  <c r="A437" i="11" s="1"/>
  <c r="A438" i="11" s="1"/>
  <c r="A439" i="11" s="1"/>
  <c r="A440" i="11" s="1"/>
  <c r="A441" i="11" s="1"/>
  <c r="A442" i="11" s="1"/>
  <c r="A443" i="11" s="1"/>
  <c r="A444" i="11" s="1"/>
  <c r="A445" i="11" s="1"/>
  <c r="A446" i="11" s="1"/>
  <c r="A447" i="11" s="1"/>
  <c r="A448" i="11" s="1"/>
  <c r="A449" i="11" s="1"/>
  <c r="A450" i="11" s="1"/>
  <c r="A451" i="11" s="1"/>
  <c r="A452" i="11" s="1"/>
  <c r="A453" i="11" s="1"/>
  <c r="A454" i="11" s="1"/>
  <c r="A455" i="11" s="1"/>
  <c r="A456" i="11" s="1"/>
  <c r="A457" i="11" s="1"/>
  <c r="A458" i="11" s="1"/>
  <c r="A459" i="11" s="1"/>
  <c r="A460" i="11" s="1"/>
  <c r="A461" i="11" s="1"/>
  <c r="A462" i="11" s="1"/>
  <c r="A463" i="11" s="1"/>
  <c r="A464" i="11" s="1"/>
  <c r="A465" i="11" s="1"/>
  <c r="A466" i="11" s="1"/>
  <c r="A467" i="11" s="1"/>
  <c r="A468" i="11" s="1"/>
  <c r="A469" i="11" s="1"/>
  <c r="A470" i="11" s="1"/>
  <c r="A471" i="11" s="1"/>
  <c r="A472" i="11" s="1"/>
  <c r="A473" i="11" s="1"/>
  <c r="A474" i="11" s="1"/>
  <c r="A475" i="11" s="1"/>
  <c r="A476" i="11" s="1"/>
  <c r="A477" i="11" s="1"/>
  <c r="A478" i="11" s="1"/>
  <c r="A479" i="11" s="1"/>
  <c r="A480" i="11" s="1"/>
  <c r="A481" i="11" s="1"/>
  <c r="A482" i="11" s="1"/>
  <c r="A483" i="11" s="1"/>
  <c r="A484" i="11" s="1"/>
  <c r="A485" i="11" s="1"/>
  <c r="A486" i="11" s="1"/>
  <c r="A487" i="11" s="1"/>
  <c r="A488" i="11" s="1"/>
  <c r="A489" i="11" s="1"/>
  <c r="A490" i="11" s="1"/>
  <c r="A491" i="11" s="1"/>
  <c r="A492" i="11" s="1"/>
  <c r="A493" i="11" s="1"/>
  <c r="A494" i="11" s="1"/>
  <c r="A495" i="11" s="1"/>
  <c r="A496" i="11" s="1"/>
  <c r="A497" i="11" s="1"/>
  <c r="A498" i="11" s="1"/>
  <c r="A499" i="11" s="1"/>
  <c r="A500" i="11" s="1"/>
  <c r="A501" i="11" s="1"/>
  <c r="A502" i="11" s="1"/>
  <c r="A503" i="11" s="1"/>
  <c r="A504" i="11" s="1"/>
  <c r="A505" i="11" s="1"/>
  <c r="A506" i="11" s="1"/>
  <c r="A507" i="11" s="1"/>
  <c r="A508" i="11" s="1"/>
  <c r="A509" i="11" s="1"/>
  <c r="A510" i="11" s="1"/>
  <c r="A511" i="11" s="1"/>
  <c r="I13" i="11"/>
  <c r="M13" i="11"/>
  <c r="N13" i="11" s="1"/>
  <c r="R13" i="11"/>
  <c r="T13" i="11" s="1"/>
  <c r="S13" i="11"/>
  <c r="AC13" i="11"/>
  <c r="M14" i="11"/>
  <c r="N14" i="11" s="1"/>
  <c r="R14" i="11"/>
  <c r="T14" i="11"/>
  <c r="S14" i="11"/>
  <c r="AC14" i="11"/>
  <c r="I15" i="11"/>
  <c r="AA15" i="11"/>
  <c r="AB15" i="11" s="1"/>
  <c r="AD15" i="11" s="1"/>
  <c r="O15" i="11" s="1"/>
  <c r="R15" i="11"/>
  <c r="T15" i="11" s="1"/>
  <c r="S15" i="11"/>
  <c r="AC15" i="11"/>
  <c r="M15" i="11"/>
  <c r="N15" i="11" s="1"/>
  <c r="I16" i="11"/>
  <c r="M16" i="11"/>
  <c r="N16" i="11" s="1"/>
  <c r="R16" i="11"/>
  <c r="T16" i="11"/>
  <c r="S16" i="11"/>
  <c r="AC16" i="11"/>
  <c r="I17" i="11"/>
  <c r="AA17" i="11" s="1"/>
  <c r="M17" i="11"/>
  <c r="N17" i="11" s="1"/>
  <c r="R17" i="11"/>
  <c r="T17" i="11" s="1"/>
  <c r="S17" i="11"/>
  <c r="AC17" i="11"/>
  <c r="M18" i="11"/>
  <c r="N18" i="11" s="1"/>
  <c r="R18" i="11"/>
  <c r="T18" i="11"/>
  <c r="S18" i="11"/>
  <c r="AA18" i="11"/>
  <c r="AB18" i="11" s="1"/>
  <c r="AD18" i="11" s="1"/>
  <c r="O18" i="11" s="1"/>
  <c r="AC18" i="11"/>
  <c r="AA19" i="11"/>
  <c r="M19" i="11"/>
  <c r="N19" i="11" s="1"/>
  <c r="R19" i="11"/>
  <c r="T19" i="11" s="1"/>
  <c r="S19" i="11"/>
  <c r="AB19" i="11"/>
  <c r="AD19" i="11" s="1"/>
  <c r="O19" i="11" s="1"/>
  <c r="AC19" i="11"/>
  <c r="I20" i="11"/>
  <c r="M20" i="11"/>
  <c r="N20" i="11" s="1"/>
  <c r="R20" i="11"/>
  <c r="T20" i="11" s="1"/>
  <c r="S20" i="11"/>
  <c r="AC20" i="11"/>
  <c r="I21" i="11"/>
  <c r="M21" i="11"/>
  <c r="N21" i="11" s="1"/>
  <c r="R21" i="11"/>
  <c r="T21" i="11" s="1"/>
  <c r="S21" i="11"/>
  <c r="AC21" i="11"/>
  <c r="I22" i="11"/>
  <c r="AA22" i="11" s="1"/>
  <c r="AB22" i="11" s="1"/>
  <c r="AD22" i="11" s="1"/>
  <c r="O22" i="11" s="1"/>
  <c r="M22" i="11"/>
  <c r="N22" i="11" s="1"/>
  <c r="R22" i="11"/>
  <c r="T22" i="11" s="1"/>
  <c r="S22" i="11"/>
  <c r="AC22" i="11"/>
  <c r="I23" i="11"/>
  <c r="AA23" i="11" s="1"/>
  <c r="M23" i="11"/>
  <c r="N23" i="11" s="1"/>
  <c r="R23" i="11"/>
  <c r="T23" i="11" s="1"/>
  <c r="S23" i="11"/>
  <c r="AB23" i="11"/>
  <c r="AD23" i="11" s="1"/>
  <c r="O23" i="11" s="1"/>
  <c r="AC23" i="11"/>
  <c r="I24" i="11"/>
  <c r="M24" i="11"/>
  <c r="N24" i="11" s="1"/>
  <c r="R24" i="11"/>
  <c r="T24" i="11" s="1"/>
  <c r="S24" i="11"/>
  <c r="AA24" i="11"/>
  <c r="AC24" i="11"/>
  <c r="I25" i="11"/>
  <c r="M25" i="11"/>
  <c r="N25" i="11" s="1"/>
  <c r="R25" i="11"/>
  <c r="T25" i="11" s="1"/>
  <c r="S25" i="11"/>
  <c r="AA25" i="11"/>
  <c r="AB25" i="11"/>
  <c r="AD25" i="11" s="1"/>
  <c r="O25" i="11" s="1"/>
  <c r="AC25" i="11"/>
  <c r="I26" i="11"/>
  <c r="M26" i="11"/>
  <c r="N26" i="11" s="1"/>
  <c r="R26" i="11"/>
  <c r="T26" i="11" s="1"/>
  <c r="S26" i="11"/>
  <c r="AC26" i="11"/>
  <c r="I27" i="11"/>
  <c r="AA27" i="11" s="1"/>
  <c r="AB27" i="11" s="1"/>
  <c r="AD27" i="11" s="1"/>
  <c r="O27" i="11" s="1"/>
  <c r="M27" i="11"/>
  <c r="N27" i="11" s="1"/>
  <c r="R27" i="11"/>
  <c r="T27" i="11" s="1"/>
  <c r="S27" i="11"/>
  <c r="AC27" i="11"/>
  <c r="I28" i="11"/>
  <c r="AA28" i="11" s="1"/>
  <c r="M28" i="11"/>
  <c r="N28" i="11" s="1"/>
  <c r="R28" i="11"/>
  <c r="T28" i="11"/>
  <c r="S28" i="11"/>
  <c r="AC28" i="11"/>
  <c r="I29" i="11"/>
  <c r="M29" i="11"/>
  <c r="N29" i="11" s="1"/>
  <c r="R29" i="11"/>
  <c r="T29" i="11" s="1"/>
  <c r="S29" i="11"/>
  <c r="AC29" i="11"/>
  <c r="I30" i="11"/>
  <c r="M30" i="11"/>
  <c r="N30" i="11" s="1"/>
  <c r="R30" i="11"/>
  <c r="T30" i="11" s="1"/>
  <c r="S30" i="11"/>
  <c r="AA30" i="11"/>
  <c r="AB30" i="11" s="1"/>
  <c r="AD30" i="11" s="1"/>
  <c r="O30" i="11" s="1"/>
  <c r="AC30" i="11"/>
  <c r="I31" i="11"/>
  <c r="AA31" i="11" s="1"/>
  <c r="M31" i="11"/>
  <c r="N31" i="11" s="1"/>
  <c r="R31" i="11"/>
  <c r="T31" i="11" s="1"/>
  <c r="S31" i="11"/>
  <c r="AB31" i="11"/>
  <c r="AD31" i="11" s="1"/>
  <c r="O31" i="11" s="1"/>
  <c r="AC31" i="11"/>
  <c r="I32" i="11"/>
  <c r="M32" i="11"/>
  <c r="N32" i="11" s="1"/>
  <c r="R32" i="11"/>
  <c r="T32" i="11" s="1"/>
  <c r="S32" i="11"/>
  <c r="AA32" i="11"/>
  <c r="AB32" i="11" s="1"/>
  <c r="AD32" i="11" s="1"/>
  <c r="O32" i="11" s="1"/>
  <c r="AC32" i="11"/>
  <c r="I33" i="11"/>
  <c r="AA33" i="11"/>
  <c r="AB33" i="11" s="1"/>
  <c r="AD33" i="11" s="1"/>
  <c r="O33" i="11" s="1"/>
  <c r="M33" i="11"/>
  <c r="N33" i="11" s="1"/>
  <c r="R33" i="11"/>
  <c r="T33" i="11" s="1"/>
  <c r="S33" i="11"/>
  <c r="AC33" i="11"/>
  <c r="I34" i="11"/>
  <c r="M34" i="11"/>
  <c r="N34" i="11" s="1"/>
  <c r="R34" i="11"/>
  <c r="T34" i="11"/>
  <c r="S34" i="11"/>
  <c r="AC34" i="11"/>
  <c r="I35" i="11"/>
  <c r="M35" i="11"/>
  <c r="N35" i="11" s="1"/>
  <c r="R35" i="11"/>
  <c r="T35" i="11" s="1"/>
  <c r="S35" i="11"/>
  <c r="AC35" i="11"/>
  <c r="I36" i="11"/>
  <c r="AA36" i="11" s="1"/>
  <c r="M36" i="11"/>
  <c r="N36" i="11" s="1"/>
  <c r="R36" i="11"/>
  <c r="T36" i="11" s="1"/>
  <c r="S36" i="11"/>
  <c r="AC36" i="11"/>
  <c r="I37" i="11"/>
  <c r="AA37" i="11" s="1"/>
  <c r="AB37" i="11" s="1"/>
  <c r="AD37" i="11" s="1"/>
  <c r="O37" i="11" s="1"/>
  <c r="M37" i="11"/>
  <c r="N37" i="11" s="1"/>
  <c r="R37" i="11"/>
  <c r="S37" i="11"/>
  <c r="T37" i="11"/>
  <c r="AC37" i="11"/>
  <c r="I38" i="11"/>
  <c r="AA38" i="11" s="1"/>
  <c r="M38" i="11"/>
  <c r="N38" i="11" s="1"/>
  <c r="R38" i="11"/>
  <c r="T38" i="11" s="1"/>
  <c r="S38" i="11"/>
  <c r="AC38" i="11"/>
  <c r="I39" i="11"/>
  <c r="AA39" i="11" s="1"/>
  <c r="M39" i="11"/>
  <c r="N39" i="11" s="1"/>
  <c r="R39" i="11"/>
  <c r="T39" i="11" s="1"/>
  <c r="S39" i="11"/>
  <c r="AC39" i="11"/>
  <c r="I40" i="11"/>
  <c r="M40" i="11"/>
  <c r="N40" i="11" s="1"/>
  <c r="R40" i="11"/>
  <c r="T40" i="11" s="1"/>
  <c r="S40" i="11"/>
  <c r="AC40" i="11"/>
  <c r="I41" i="11"/>
  <c r="AA41" i="11" s="1"/>
  <c r="M41" i="11"/>
  <c r="N41" i="11" s="1"/>
  <c r="R41" i="11"/>
  <c r="T41" i="11" s="1"/>
  <c r="S41" i="11"/>
  <c r="AB41" i="11"/>
  <c r="AD41" i="11" s="1"/>
  <c r="O41" i="11" s="1"/>
  <c r="AC41" i="11"/>
  <c r="I42" i="11"/>
  <c r="AA42" i="11" s="1"/>
  <c r="M42" i="11"/>
  <c r="N42" i="11" s="1"/>
  <c r="R42" i="11"/>
  <c r="T42" i="11"/>
  <c r="S42" i="11"/>
  <c r="AC42" i="11"/>
  <c r="I43" i="11"/>
  <c r="M43" i="11"/>
  <c r="N43" i="11" s="1"/>
  <c r="R43" i="11"/>
  <c r="T43" i="11" s="1"/>
  <c r="S43" i="11"/>
  <c r="AA43" i="11"/>
  <c r="AB43" i="11" s="1"/>
  <c r="AD43" i="11" s="1"/>
  <c r="O43" i="11" s="1"/>
  <c r="AC43" i="11"/>
  <c r="I44" i="11"/>
  <c r="AA44" i="11" s="1"/>
  <c r="AB44" i="11" s="1"/>
  <c r="AD44" i="11" s="1"/>
  <c r="O44" i="11" s="1"/>
  <c r="M44" i="11"/>
  <c r="N44" i="11" s="1"/>
  <c r="R44" i="11"/>
  <c r="T44" i="11" s="1"/>
  <c r="S44" i="11"/>
  <c r="AC44" i="11"/>
  <c r="I45" i="11"/>
  <c r="M45" i="11"/>
  <c r="N45" i="11" s="1"/>
  <c r="R45" i="11"/>
  <c r="T45" i="11" s="1"/>
  <c r="S45" i="11"/>
  <c r="AC45" i="11"/>
  <c r="I46" i="11"/>
  <c r="AA46" i="11" s="1"/>
  <c r="AB46" i="11" s="1"/>
  <c r="AD46" i="11" s="1"/>
  <c r="O46" i="11" s="1"/>
  <c r="M46" i="11"/>
  <c r="N46" i="11" s="1"/>
  <c r="R46" i="11"/>
  <c r="T46" i="11" s="1"/>
  <c r="S46" i="11"/>
  <c r="AC46" i="11"/>
  <c r="I47" i="11"/>
  <c r="M47" i="11"/>
  <c r="N47" i="11" s="1"/>
  <c r="R47" i="11"/>
  <c r="T47" i="11" s="1"/>
  <c r="S47" i="11"/>
  <c r="AC47" i="11"/>
  <c r="I48" i="11"/>
  <c r="M48" i="11"/>
  <c r="N48" i="11" s="1"/>
  <c r="R48" i="11"/>
  <c r="T48" i="11" s="1"/>
  <c r="S48" i="11"/>
  <c r="AA48" i="11"/>
  <c r="AB48" i="11" s="1"/>
  <c r="AD48" i="11" s="1"/>
  <c r="O48" i="11" s="1"/>
  <c r="AC48" i="11"/>
  <c r="I49" i="11"/>
  <c r="AA49" i="11" s="1"/>
  <c r="AB49" i="11" s="1"/>
  <c r="AD49" i="11" s="1"/>
  <c r="O49" i="11" s="1"/>
  <c r="M49" i="11"/>
  <c r="N49" i="11" s="1"/>
  <c r="R49" i="11"/>
  <c r="T49" i="11" s="1"/>
  <c r="S49" i="11"/>
  <c r="AC49" i="11"/>
  <c r="I50" i="11"/>
  <c r="AA50" i="11" s="1"/>
  <c r="AB50" i="11" s="1"/>
  <c r="AD50" i="11" s="1"/>
  <c r="O50" i="11" s="1"/>
  <c r="M50" i="11"/>
  <c r="N50" i="11" s="1"/>
  <c r="R50" i="11"/>
  <c r="T50" i="11"/>
  <c r="S50" i="11"/>
  <c r="AC50" i="11"/>
  <c r="I51" i="11"/>
  <c r="AA51" i="11"/>
  <c r="AB51" i="11" s="1"/>
  <c r="AD51" i="11" s="1"/>
  <c r="O51" i="11" s="1"/>
  <c r="M51" i="11"/>
  <c r="N51" i="11" s="1"/>
  <c r="R51" i="11"/>
  <c r="T51" i="11" s="1"/>
  <c r="S51" i="11"/>
  <c r="AC51" i="11"/>
  <c r="I52" i="11"/>
  <c r="M52" i="11"/>
  <c r="N52" i="11" s="1"/>
  <c r="R52" i="11"/>
  <c r="T52" i="11" s="1"/>
  <c r="S52" i="11"/>
  <c r="AC52" i="11"/>
  <c r="I53" i="11"/>
  <c r="AA53" i="11" s="1"/>
  <c r="AB53" i="11" s="1"/>
  <c r="AD53" i="11" s="1"/>
  <c r="O53" i="11" s="1"/>
  <c r="M53" i="11"/>
  <c r="N53" i="11" s="1"/>
  <c r="R53" i="11"/>
  <c r="T53" i="11" s="1"/>
  <c r="S53" i="11"/>
  <c r="AC53" i="11"/>
  <c r="I54" i="11"/>
  <c r="AA54" i="11" s="1"/>
  <c r="AB54" i="11" s="1"/>
  <c r="AD54" i="11" s="1"/>
  <c r="O54" i="11" s="1"/>
  <c r="M54" i="11"/>
  <c r="N54" i="11" s="1"/>
  <c r="R54" i="11"/>
  <c r="S54" i="11"/>
  <c r="T54" i="11"/>
  <c r="AC54" i="11"/>
  <c r="I55" i="11"/>
  <c r="AA55" i="11" s="1"/>
  <c r="M55" i="11"/>
  <c r="N55" i="11" s="1"/>
  <c r="R55" i="11"/>
  <c r="T55" i="11" s="1"/>
  <c r="S55" i="11"/>
  <c r="AC55" i="11"/>
  <c r="I56" i="11"/>
  <c r="AA56" i="11" s="1"/>
  <c r="AB56" i="11" s="1"/>
  <c r="AD56" i="11" s="1"/>
  <c r="O56" i="11" s="1"/>
  <c r="M56" i="11"/>
  <c r="N56" i="11" s="1"/>
  <c r="R56" i="11"/>
  <c r="T56" i="11" s="1"/>
  <c r="S56" i="11"/>
  <c r="AC56" i="11"/>
  <c r="I57" i="11"/>
  <c r="AA57" i="11" s="1"/>
  <c r="M57" i="11"/>
  <c r="N57" i="11" s="1"/>
  <c r="R57" i="11"/>
  <c r="T57" i="11" s="1"/>
  <c r="S57" i="11"/>
  <c r="AC57" i="11"/>
  <c r="I58" i="11"/>
  <c r="AA58" i="11" s="1"/>
  <c r="M58" i="11"/>
  <c r="N58" i="11" s="1"/>
  <c r="R58" i="11"/>
  <c r="T58" i="11" s="1"/>
  <c r="S58" i="11"/>
  <c r="AC58" i="11"/>
  <c r="I59" i="11"/>
  <c r="M59" i="11"/>
  <c r="N59" i="11" s="1"/>
  <c r="R59" i="11"/>
  <c r="T59" i="11" s="1"/>
  <c r="S59" i="11"/>
  <c r="AC59" i="11"/>
  <c r="I60" i="11"/>
  <c r="AA60" i="11" s="1"/>
  <c r="M60" i="11"/>
  <c r="N60" i="11" s="1"/>
  <c r="R60" i="11"/>
  <c r="T60" i="11" s="1"/>
  <c r="S60" i="11"/>
  <c r="AC60" i="11"/>
  <c r="I61" i="11"/>
  <c r="AA61" i="11" s="1"/>
  <c r="M61" i="11"/>
  <c r="N61" i="11" s="1"/>
  <c r="R61" i="11"/>
  <c r="T61" i="11" s="1"/>
  <c r="S61" i="11"/>
  <c r="AC61" i="11"/>
  <c r="I62" i="11"/>
  <c r="AA62" i="11" s="1"/>
  <c r="M62" i="11"/>
  <c r="N62" i="11" s="1"/>
  <c r="R62" i="11"/>
  <c r="T62" i="11"/>
  <c r="S62" i="11"/>
  <c r="AC62" i="11"/>
  <c r="I63" i="11"/>
  <c r="M63" i="11"/>
  <c r="N63" i="11" s="1"/>
  <c r="R63" i="11"/>
  <c r="T63" i="11" s="1"/>
  <c r="S63" i="11"/>
  <c r="AA63" i="11"/>
  <c r="AC63" i="11"/>
  <c r="I64" i="11"/>
  <c r="M64" i="11"/>
  <c r="N64" i="11" s="1"/>
  <c r="R64" i="11"/>
  <c r="T64" i="11" s="1"/>
  <c r="S64" i="11"/>
  <c r="AA64" i="11"/>
  <c r="AC64" i="11"/>
  <c r="I65" i="11"/>
  <c r="AA65" i="11" s="1"/>
  <c r="M65" i="11"/>
  <c r="N65" i="11" s="1"/>
  <c r="R65" i="11"/>
  <c r="T65" i="11" s="1"/>
  <c r="S65" i="11"/>
  <c r="AB65" i="11"/>
  <c r="AD65" i="11" s="1"/>
  <c r="O65" i="11" s="1"/>
  <c r="AC65" i="11"/>
  <c r="I66" i="11"/>
  <c r="M66" i="11"/>
  <c r="N66" i="11" s="1"/>
  <c r="R66" i="11"/>
  <c r="T66" i="11" s="1"/>
  <c r="S66" i="11"/>
  <c r="AC66" i="11"/>
  <c r="I67" i="11"/>
  <c r="AA67" i="11"/>
  <c r="AB67" i="11" s="1"/>
  <c r="AD67" i="11" s="1"/>
  <c r="O67" i="11" s="1"/>
  <c r="M67" i="11"/>
  <c r="N67" i="11" s="1"/>
  <c r="R67" i="11"/>
  <c r="T67" i="11" s="1"/>
  <c r="S67" i="11"/>
  <c r="AC67" i="11"/>
  <c r="I68" i="11"/>
  <c r="AA68" i="11" s="1"/>
  <c r="M68" i="11"/>
  <c r="N68" i="11" s="1"/>
  <c r="R68" i="11"/>
  <c r="T68" i="11" s="1"/>
  <c r="S68" i="11"/>
  <c r="AC68" i="11"/>
  <c r="I69" i="11"/>
  <c r="M69" i="11"/>
  <c r="N69" i="11" s="1"/>
  <c r="R69" i="11"/>
  <c r="T69" i="11" s="1"/>
  <c r="S69" i="11"/>
  <c r="AC69" i="11"/>
  <c r="I70" i="11"/>
  <c r="AA70" i="11" s="1"/>
  <c r="AB70" i="11" s="1"/>
  <c r="AD70" i="11" s="1"/>
  <c r="O70" i="11" s="1"/>
  <c r="M70" i="11"/>
  <c r="N70" i="11" s="1"/>
  <c r="R70" i="11"/>
  <c r="T70" i="11" s="1"/>
  <c r="S70" i="11"/>
  <c r="AC70" i="11"/>
  <c r="I71" i="11"/>
  <c r="M71" i="11"/>
  <c r="N71" i="11" s="1"/>
  <c r="R71" i="11"/>
  <c r="T71" i="11" s="1"/>
  <c r="S71" i="11"/>
  <c r="AC71" i="11"/>
  <c r="I72" i="11"/>
  <c r="M72" i="11"/>
  <c r="N72" i="11" s="1"/>
  <c r="R72" i="11"/>
  <c r="T72" i="11" s="1"/>
  <c r="S72" i="11"/>
  <c r="AA72" i="11"/>
  <c r="AB72" i="11" s="1"/>
  <c r="AD72" i="11" s="1"/>
  <c r="O72" i="11" s="1"/>
  <c r="AC72" i="11"/>
  <c r="I73" i="11"/>
  <c r="AA73" i="11" s="1"/>
  <c r="M73" i="11"/>
  <c r="N73" i="11" s="1"/>
  <c r="R73" i="11"/>
  <c r="T73" i="11" s="1"/>
  <c r="S73" i="11"/>
  <c r="AC73" i="11"/>
  <c r="I74" i="11"/>
  <c r="AA74" i="11" s="1"/>
  <c r="AB74" i="11" s="1"/>
  <c r="AD74" i="11" s="1"/>
  <c r="O74" i="11" s="1"/>
  <c r="M74" i="11"/>
  <c r="N74" i="11" s="1"/>
  <c r="R74" i="11"/>
  <c r="T74" i="11"/>
  <c r="S74" i="11"/>
  <c r="AC74" i="11"/>
  <c r="I75" i="11"/>
  <c r="AA75" i="11"/>
  <c r="M75" i="11"/>
  <c r="N75" i="11" s="1"/>
  <c r="R75" i="11"/>
  <c r="T75" i="11" s="1"/>
  <c r="S75" i="11"/>
  <c r="AC75" i="11"/>
  <c r="I76" i="11"/>
  <c r="M76" i="11"/>
  <c r="N76" i="11" s="1"/>
  <c r="R76" i="11"/>
  <c r="T76" i="11" s="1"/>
  <c r="S76" i="11"/>
  <c r="AC76" i="11"/>
  <c r="I77" i="11"/>
  <c r="M77" i="11"/>
  <c r="N77" i="11" s="1"/>
  <c r="R77" i="11"/>
  <c r="T77" i="11" s="1"/>
  <c r="S77" i="11"/>
  <c r="AC77" i="11"/>
  <c r="I78" i="11"/>
  <c r="AA78" i="11" s="1"/>
  <c r="M78" i="11"/>
  <c r="N78" i="11" s="1"/>
  <c r="R78" i="11"/>
  <c r="T78" i="11" s="1"/>
  <c r="S78" i="11"/>
  <c r="AC78" i="11"/>
  <c r="I79" i="11"/>
  <c r="M79" i="11"/>
  <c r="N79" i="11" s="1"/>
  <c r="R79" i="11"/>
  <c r="T79" i="11" s="1"/>
  <c r="S79" i="11"/>
  <c r="AC79" i="11"/>
  <c r="I80" i="11"/>
  <c r="M80" i="11"/>
  <c r="N80" i="11" s="1"/>
  <c r="R80" i="11"/>
  <c r="T80" i="11" s="1"/>
  <c r="S80" i="11"/>
  <c r="AC80" i="11"/>
  <c r="I81" i="11"/>
  <c r="AA81" i="11" s="1"/>
  <c r="M81" i="11"/>
  <c r="N81" i="11" s="1"/>
  <c r="R81" i="11"/>
  <c r="T81" i="11"/>
  <c r="S81" i="11"/>
  <c r="AC81" i="11"/>
  <c r="I82" i="11"/>
  <c r="M82" i="11"/>
  <c r="N82" i="11" s="1"/>
  <c r="R82" i="11"/>
  <c r="S82" i="11"/>
  <c r="T82" i="11"/>
  <c r="AC82" i="11"/>
  <c r="I83" i="11"/>
  <c r="M83" i="11"/>
  <c r="N83" i="11" s="1"/>
  <c r="R83" i="11"/>
  <c r="T83" i="11" s="1"/>
  <c r="S83" i="11"/>
  <c r="AC83" i="11"/>
  <c r="I84" i="11"/>
  <c r="M84" i="11"/>
  <c r="N84" i="11" s="1"/>
  <c r="R84" i="11"/>
  <c r="T84" i="11"/>
  <c r="S84" i="11"/>
  <c r="AC84" i="11"/>
  <c r="I85" i="11"/>
  <c r="M85" i="11"/>
  <c r="N85" i="11" s="1"/>
  <c r="R85" i="11"/>
  <c r="T85" i="11" s="1"/>
  <c r="S85" i="11"/>
  <c r="AC85" i="11"/>
  <c r="I86" i="11"/>
  <c r="AA86" i="11" s="1"/>
  <c r="AB86" i="11" s="1"/>
  <c r="AD86" i="11" s="1"/>
  <c r="O86" i="11" s="1"/>
  <c r="M86" i="11"/>
  <c r="N86" i="11" s="1"/>
  <c r="R86" i="11"/>
  <c r="T86" i="11" s="1"/>
  <c r="S86" i="11"/>
  <c r="AC86" i="11"/>
  <c r="I87" i="11"/>
  <c r="M87" i="11"/>
  <c r="N87" i="11" s="1"/>
  <c r="R87" i="11"/>
  <c r="T87" i="11" s="1"/>
  <c r="S87" i="11"/>
  <c r="AC87" i="11"/>
  <c r="I88" i="11"/>
  <c r="AA88" i="11" s="1"/>
  <c r="AB88" i="11" s="1"/>
  <c r="AD88" i="11" s="1"/>
  <c r="O88" i="11" s="1"/>
  <c r="M88" i="11"/>
  <c r="N88" i="11" s="1"/>
  <c r="R88" i="11"/>
  <c r="T88" i="11" s="1"/>
  <c r="S88" i="11"/>
  <c r="AC88" i="11"/>
  <c r="I89" i="11"/>
  <c r="M89" i="11"/>
  <c r="N89" i="11" s="1"/>
  <c r="R89" i="11"/>
  <c r="T89" i="11"/>
  <c r="S89" i="11"/>
  <c r="AC89" i="11"/>
  <c r="I90" i="11"/>
  <c r="AA90" i="11"/>
  <c r="AB90" i="11" s="1"/>
  <c r="AD90" i="11" s="1"/>
  <c r="O90" i="11" s="1"/>
  <c r="M90" i="11"/>
  <c r="N90" i="11" s="1"/>
  <c r="R90" i="11"/>
  <c r="T90" i="11" s="1"/>
  <c r="S90" i="11"/>
  <c r="AC90" i="11"/>
  <c r="I91" i="11"/>
  <c r="AA91" i="11" s="1"/>
  <c r="M91" i="11"/>
  <c r="N91" i="11" s="1"/>
  <c r="R91" i="11"/>
  <c r="T91" i="11" s="1"/>
  <c r="S91" i="11"/>
  <c r="AC91" i="11"/>
  <c r="I92" i="11"/>
  <c r="M92" i="11"/>
  <c r="N92" i="11" s="1"/>
  <c r="R92" i="11"/>
  <c r="T92" i="11"/>
  <c r="S92" i="11"/>
  <c r="AC92" i="11"/>
  <c r="I93" i="11"/>
  <c r="M93" i="11"/>
  <c r="N93" i="11" s="1"/>
  <c r="R93" i="11"/>
  <c r="T93" i="11" s="1"/>
  <c r="S93" i="11"/>
  <c r="AC93" i="11"/>
  <c r="I94" i="11"/>
  <c r="AA94" i="11" s="1"/>
  <c r="AB94" i="11" s="1"/>
  <c r="AD94" i="11" s="1"/>
  <c r="O94" i="11" s="1"/>
  <c r="M94" i="11"/>
  <c r="N94" i="11" s="1"/>
  <c r="R94" i="11"/>
  <c r="T94" i="11" s="1"/>
  <c r="S94" i="11"/>
  <c r="AC94" i="11"/>
  <c r="I95" i="11"/>
  <c r="M95" i="11"/>
  <c r="N95" i="11" s="1"/>
  <c r="R95" i="11"/>
  <c r="T95" i="11" s="1"/>
  <c r="S95" i="11"/>
  <c r="AC95" i="11"/>
  <c r="I96" i="11"/>
  <c r="AA96" i="11" s="1"/>
  <c r="AB96" i="11" s="1"/>
  <c r="AD96" i="11" s="1"/>
  <c r="O96" i="11" s="1"/>
  <c r="M96" i="11"/>
  <c r="N96" i="11" s="1"/>
  <c r="R96" i="11"/>
  <c r="T96" i="11" s="1"/>
  <c r="S96" i="11"/>
  <c r="AC96" i="11"/>
  <c r="I97" i="11"/>
  <c r="AA97" i="11" s="1"/>
  <c r="AB97" i="11" s="1"/>
  <c r="AD97" i="11" s="1"/>
  <c r="O97" i="11" s="1"/>
  <c r="M97" i="11"/>
  <c r="N97" i="11" s="1"/>
  <c r="R97" i="11"/>
  <c r="T97" i="11" s="1"/>
  <c r="S97" i="11"/>
  <c r="AC97" i="11"/>
  <c r="I98" i="11"/>
  <c r="M98" i="11"/>
  <c r="N98" i="11" s="1"/>
  <c r="R98" i="11"/>
  <c r="T98" i="11" s="1"/>
  <c r="S98" i="11"/>
  <c r="AC98" i="11"/>
  <c r="I99" i="11"/>
  <c r="M99" i="11"/>
  <c r="N99" i="11" s="1"/>
  <c r="R99" i="11"/>
  <c r="T99" i="11" s="1"/>
  <c r="S99" i="11"/>
  <c r="AA99" i="11"/>
  <c r="AC99" i="11"/>
  <c r="I100" i="11"/>
  <c r="AA100" i="11" s="1"/>
  <c r="AB100" i="11" s="1"/>
  <c r="AD100" i="11" s="1"/>
  <c r="O100" i="11" s="1"/>
  <c r="M100" i="11"/>
  <c r="N100" i="11" s="1"/>
  <c r="R100" i="11"/>
  <c r="T100" i="11" s="1"/>
  <c r="S100" i="11"/>
  <c r="AC100" i="11"/>
  <c r="I101" i="11"/>
  <c r="AA101" i="11" s="1"/>
  <c r="M101" i="11"/>
  <c r="N101" i="11" s="1"/>
  <c r="R101" i="11"/>
  <c r="T101" i="11"/>
  <c r="S101" i="11"/>
  <c r="AC101" i="11"/>
  <c r="I102" i="11"/>
  <c r="AA102" i="11"/>
  <c r="M102" i="11"/>
  <c r="N102" i="11" s="1"/>
  <c r="R102" i="11"/>
  <c r="T102" i="11" s="1"/>
  <c r="S102" i="11"/>
  <c r="AB102" i="11"/>
  <c r="AD102" i="11" s="1"/>
  <c r="O102" i="11" s="1"/>
  <c r="AC102" i="11"/>
  <c r="I103" i="11"/>
  <c r="M103" i="11"/>
  <c r="N103" i="11" s="1"/>
  <c r="R103" i="11"/>
  <c r="T103" i="11"/>
  <c r="S103" i="11"/>
  <c r="AC103" i="11"/>
  <c r="I104" i="11"/>
  <c r="AA104" i="11" s="1"/>
  <c r="M104" i="11"/>
  <c r="N104" i="11" s="1"/>
  <c r="R104" i="11"/>
  <c r="T104" i="11" s="1"/>
  <c r="S104" i="11"/>
  <c r="AC104" i="11"/>
  <c r="I105" i="11"/>
  <c r="AA105" i="11" s="1"/>
  <c r="AB105" i="11" s="1"/>
  <c r="AD105" i="11" s="1"/>
  <c r="O105" i="11" s="1"/>
  <c r="M105" i="11"/>
  <c r="N105" i="11" s="1"/>
  <c r="R105" i="11"/>
  <c r="T105" i="11" s="1"/>
  <c r="S105" i="11"/>
  <c r="AC105" i="11"/>
  <c r="I106" i="11"/>
  <c r="M106" i="11"/>
  <c r="N106" i="11" s="1"/>
  <c r="R106" i="11"/>
  <c r="T106" i="11" s="1"/>
  <c r="S106" i="11"/>
  <c r="AC106" i="11"/>
  <c r="I107" i="11"/>
  <c r="M107" i="11"/>
  <c r="N107" i="11" s="1"/>
  <c r="R107" i="11"/>
  <c r="T107" i="11"/>
  <c r="S107" i="11"/>
  <c r="AC107" i="11"/>
  <c r="I108" i="11"/>
  <c r="M108" i="11"/>
  <c r="N108" i="11" s="1"/>
  <c r="R108" i="11"/>
  <c r="T108" i="11" s="1"/>
  <c r="S108" i="11"/>
  <c r="AA108" i="11"/>
  <c r="AB108" i="11" s="1"/>
  <c r="AD108" i="11" s="1"/>
  <c r="O108" i="11" s="1"/>
  <c r="AC108" i="11"/>
  <c r="I109" i="11"/>
  <c r="AA109" i="11" s="1"/>
  <c r="AB109" i="11" s="1"/>
  <c r="AD109" i="11" s="1"/>
  <c r="O109" i="11" s="1"/>
  <c r="M109" i="11"/>
  <c r="N109" i="11" s="1"/>
  <c r="R109" i="11"/>
  <c r="T109" i="11" s="1"/>
  <c r="S109" i="11"/>
  <c r="AC109" i="11"/>
  <c r="I110" i="11"/>
  <c r="AA110" i="11" s="1"/>
  <c r="M110" i="11"/>
  <c r="N110" i="11" s="1"/>
  <c r="R110" i="11"/>
  <c r="T110" i="11" s="1"/>
  <c r="S110" i="11"/>
  <c r="AB110" i="11"/>
  <c r="AD110" i="11" s="1"/>
  <c r="O110" i="11" s="1"/>
  <c r="AC110" i="11"/>
  <c r="I111" i="11"/>
  <c r="AA111" i="11" s="1"/>
  <c r="AB111" i="11" s="1"/>
  <c r="AD111" i="11" s="1"/>
  <c r="O111" i="11" s="1"/>
  <c r="M111" i="11"/>
  <c r="N111" i="11" s="1"/>
  <c r="R111" i="11"/>
  <c r="T111" i="11" s="1"/>
  <c r="S111" i="11"/>
  <c r="AC111" i="11"/>
  <c r="I112" i="11"/>
  <c r="M112" i="11"/>
  <c r="N112" i="11" s="1"/>
  <c r="R112" i="11"/>
  <c r="T112" i="11" s="1"/>
  <c r="S112" i="11"/>
  <c r="AA112" i="11"/>
  <c r="AC112" i="11"/>
  <c r="I113" i="11"/>
  <c r="M113" i="11"/>
  <c r="N113" i="11" s="1"/>
  <c r="R113" i="11"/>
  <c r="T113" i="11" s="1"/>
  <c r="S113" i="11"/>
  <c r="AC113" i="11"/>
  <c r="I114" i="11"/>
  <c r="M114" i="11"/>
  <c r="N114" i="11" s="1"/>
  <c r="R114" i="11"/>
  <c r="T114" i="11" s="1"/>
  <c r="S114" i="11"/>
  <c r="AC114" i="11"/>
  <c r="I115" i="11"/>
  <c r="AA115" i="11" s="1"/>
  <c r="M115" i="11"/>
  <c r="N115" i="11" s="1"/>
  <c r="R115" i="11"/>
  <c r="T115" i="11" s="1"/>
  <c r="S115" i="11"/>
  <c r="AC115" i="11"/>
  <c r="I116" i="11"/>
  <c r="AA116" i="11" s="1"/>
  <c r="AB116" i="11" s="1"/>
  <c r="AD116" i="11" s="1"/>
  <c r="O116" i="11" s="1"/>
  <c r="M116" i="11"/>
  <c r="N116" i="11" s="1"/>
  <c r="R116" i="11"/>
  <c r="T116" i="11"/>
  <c r="S116" i="11"/>
  <c r="AC116" i="11"/>
  <c r="I117" i="11"/>
  <c r="AA117" i="11" s="1"/>
  <c r="M117" i="11"/>
  <c r="N117" i="11" s="1"/>
  <c r="R117" i="11"/>
  <c r="T117" i="11" s="1"/>
  <c r="S117" i="11"/>
  <c r="AC117" i="11"/>
  <c r="I118" i="11"/>
  <c r="AA118" i="11" s="1"/>
  <c r="AB118" i="11" s="1"/>
  <c r="AD118" i="11" s="1"/>
  <c r="O118" i="11" s="1"/>
  <c r="M118" i="11"/>
  <c r="N118" i="11" s="1"/>
  <c r="R118" i="11"/>
  <c r="T118" i="11"/>
  <c r="S118" i="11"/>
  <c r="AC118" i="11"/>
  <c r="I119" i="11"/>
  <c r="M119" i="11"/>
  <c r="N119" i="11" s="1"/>
  <c r="R119" i="11"/>
  <c r="T119" i="11" s="1"/>
  <c r="S119" i="11"/>
  <c r="AC119" i="11"/>
  <c r="I120" i="11"/>
  <c r="M120" i="11"/>
  <c r="N120" i="11" s="1"/>
  <c r="R120" i="11"/>
  <c r="T120" i="11" s="1"/>
  <c r="S120" i="11"/>
  <c r="AA120" i="11"/>
  <c r="AC120" i="11"/>
  <c r="I121" i="11"/>
  <c r="AA121" i="11" s="1"/>
  <c r="AB121" i="11"/>
  <c r="AD121" i="11" s="1"/>
  <c r="O121" i="11" s="1"/>
  <c r="M121" i="11"/>
  <c r="N121" i="11"/>
  <c r="R121" i="11"/>
  <c r="T121" i="11" s="1"/>
  <c r="S121" i="11"/>
  <c r="AC121" i="11"/>
  <c r="I122" i="11"/>
  <c r="AA122" i="11" s="1"/>
  <c r="M122" i="11"/>
  <c r="N122" i="11" s="1"/>
  <c r="R122" i="11"/>
  <c r="T122" i="11" s="1"/>
  <c r="S122" i="11"/>
  <c r="AC122" i="11"/>
  <c r="I123" i="11"/>
  <c r="AA123" i="11" s="1"/>
  <c r="M123" i="11"/>
  <c r="N123" i="11" s="1"/>
  <c r="R123" i="11"/>
  <c r="T123" i="11" s="1"/>
  <c r="S123" i="11"/>
  <c r="AC123" i="11"/>
  <c r="I124" i="11"/>
  <c r="M124" i="11"/>
  <c r="N124" i="11" s="1"/>
  <c r="R124" i="11"/>
  <c r="T124" i="11"/>
  <c r="S124" i="11"/>
  <c r="AC124" i="11"/>
  <c r="I125" i="11"/>
  <c r="M125" i="11"/>
  <c r="N125" i="11" s="1"/>
  <c r="R125" i="11"/>
  <c r="T125" i="11" s="1"/>
  <c r="S125" i="11"/>
  <c r="AC125" i="11"/>
  <c r="I126" i="11"/>
  <c r="AA126" i="11" s="1"/>
  <c r="M126" i="11"/>
  <c r="N126" i="11" s="1"/>
  <c r="R126" i="11"/>
  <c r="T126" i="11" s="1"/>
  <c r="S126" i="11"/>
  <c r="AB126" i="11"/>
  <c r="AD126" i="11" s="1"/>
  <c r="O126" i="11" s="1"/>
  <c r="AC126" i="11"/>
  <c r="I127" i="11"/>
  <c r="M127" i="11"/>
  <c r="N127" i="11" s="1"/>
  <c r="R127" i="11"/>
  <c r="S127" i="11"/>
  <c r="T127" i="11"/>
  <c r="AC127" i="11"/>
  <c r="I128" i="11"/>
  <c r="AA128" i="11"/>
  <c r="AB128" i="11" s="1"/>
  <c r="AD128" i="11" s="1"/>
  <c r="O128" i="11" s="1"/>
  <c r="M128" i="11"/>
  <c r="N128" i="11" s="1"/>
  <c r="R128" i="11"/>
  <c r="T128" i="11"/>
  <c r="S128" i="11"/>
  <c r="AC128" i="11"/>
  <c r="I129" i="11"/>
  <c r="AA129" i="11" s="1"/>
  <c r="M129" i="11"/>
  <c r="N129" i="11" s="1"/>
  <c r="R129" i="11"/>
  <c r="T129" i="11" s="1"/>
  <c r="S129" i="11"/>
  <c r="AC129" i="11"/>
  <c r="I130" i="11"/>
  <c r="AA130" i="11"/>
  <c r="M130" i="11"/>
  <c r="N130" i="11" s="1"/>
  <c r="R130" i="11"/>
  <c r="T130" i="11"/>
  <c r="S130" i="11"/>
  <c r="AC130" i="11"/>
  <c r="I131" i="11"/>
  <c r="M131" i="11"/>
  <c r="N131" i="11" s="1"/>
  <c r="R131" i="11"/>
  <c r="T131" i="11" s="1"/>
  <c r="S131" i="11"/>
  <c r="AA131" i="11"/>
  <c r="AB131" i="11" s="1"/>
  <c r="AD131" i="11" s="1"/>
  <c r="O131" i="11" s="1"/>
  <c r="AC131" i="11"/>
  <c r="I132" i="11"/>
  <c r="AA132" i="11" s="1"/>
  <c r="AB132" i="11" s="1"/>
  <c r="AD132" i="11" s="1"/>
  <c r="O132" i="11" s="1"/>
  <c r="M132" i="11"/>
  <c r="N132" i="11"/>
  <c r="R132" i="11"/>
  <c r="T132" i="11" s="1"/>
  <c r="S132" i="11"/>
  <c r="AC132" i="11"/>
  <c r="I133" i="11"/>
  <c r="AA133" i="11" s="1"/>
  <c r="AB133" i="11" s="1"/>
  <c r="AD133" i="11" s="1"/>
  <c r="O133" i="11" s="1"/>
  <c r="M133" i="11"/>
  <c r="N133" i="11" s="1"/>
  <c r="R133" i="11"/>
  <c r="T133" i="11" s="1"/>
  <c r="S133" i="11"/>
  <c r="AC133" i="11"/>
  <c r="I134" i="11"/>
  <c r="AA134" i="11" s="1"/>
  <c r="M134" i="11"/>
  <c r="N134" i="11" s="1"/>
  <c r="R134" i="11"/>
  <c r="T134" i="11" s="1"/>
  <c r="S134" i="11"/>
  <c r="AB134" i="11"/>
  <c r="AD134" i="11" s="1"/>
  <c r="O134" i="11" s="1"/>
  <c r="AC134" i="11"/>
  <c r="I135" i="11"/>
  <c r="AA135" i="11" s="1"/>
  <c r="M135" i="11"/>
  <c r="N135" i="11" s="1"/>
  <c r="R135" i="11"/>
  <c r="S135" i="11"/>
  <c r="T135" i="11"/>
  <c r="AC135" i="11"/>
  <c r="I136" i="11"/>
  <c r="M136" i="11"/>
  <c r="N136" i="11" s="1"/>
  <c r="R136" i="11"/>
  <c r="T136" i="11" s="1"/>
  <c r="S136" i="11"/>
  <c r="AA136" i="11"/>
  <c r="AB136" i="11" s="1"/>
  <c r="AD136" i="11" s="1"/>
  <c r="O136" i="11" s="1"/>
  <c r="AC136" i="11"/>
  <c r="I137" i="11"/>
  <c r="M137" i="11"/>
  <c r="N137" i="11" s="1"/>
  <c r="R137" i="11"/>
  <c r="T137" i="11" s="1"/>
  <c r="S137" i="11"/>
  <c r="AC137" i="11"/>
  <c r="I138" i="11"/>
  <c r="AA138" i="11" s="1"/>
  <c r="M138" i="11"/>
  <c r="N138" i="11" s="1"/>
  <c r="R138" i="11"/>
  <c r="T138" i="11" s="1"/>
  <c r="S138" i="11"/>
  <c r="AC138" i="11"/>
  <c r="I139" i="11"/>
  <c r="AA139" i="11" s="1"/>
  <c r="M139" i="11"/>
  <c r="N139" i="11" s="1"/>
  <c r="R139" i="11"/>
  <c r="T139" i="11" s="1"/>
  <c r="S139" i="11"/>
  <c r="AC139" i="11"/>
  <c r="I140" i="11"/>
  <c r="AA140" i="11" s="1"/>
  <c r="M140" i="11"/>
  <c r="N140" i="11" s="1"/>
  <c r="R140" i="11"/>
  <c r="T140" i="11" s="1"/>
  <c r="S140" i="11"/>
  <c r="AC140" i="11"/>
  <c r="I141" i="11"/>
  <c r="AA141" i="11" s="1"/>
  <c r="AB141" i="11" s="1"/>
  <c r="AD141" i="11" s="1"/>
  <c r="O141" i="11" s="1"/>
  <c r="M141" i="11"/>
  <c r="N141" i="11" s="1"/>
  <c r="R141" i="11"/>
  <c r="T141" i="11" s="1"/>
  <c r="S141" i="11"/>
  <c r="AC141" i="11"/>
  <c r="I142" i="11"/>
  <c r="AA142" i="11" s="1"/>
  <c r="M142" i="11"/>
  <c r="N142" i="11" s="1"/>
  <c r="R142" i="11"/>
  <c r="T142" i="11"/>
  <c r="S142" i="11"/>
  <c r="AC142" i="11"/>
  <c r="I143" i="11"/>
  <c r="M143" i="11"/>
  <c r="N143" i="11" s="1"/>
  <c r="R143" i="11"/>
  <c r="T143" i="11" s="1"/>
  <c r="S143" i="11"/>
  <c r="AC143" i="11"/>
  <c r="I144" i="11"/>
  <c r="M144" i="11"/>
  <c r="N144" i="11" s="1"/>
  <c r="R144" i="11"/>
  <c r="T144" i="11" s="1"/>
  <c r="S144" i="11"/>
  <c r="AC144" i="11"/>
  <c r="I145" i="11"/>
  <c r="M145" i="11"/>
  <c r="N145" i="11" s="1"/>
  <c r="R145" i="11"/>
  <c r="T145" i="11" s="1"/>
  <c r="S145" i="11"/>
  <c r="AC145" i="11"/>
  <c r="I146" i="11"/>
  <c r="M146" i="11"/>
  <c r="N146" i="11" s="1"/>
  <c r="R146" i="11"/>
  <c r="T146" i="11"/>
  <c r="S146" i="11"/>
  <c r="AC146" i="11"/>
  <c r="I147" i="11"/>
  <c r="M147" i="11"/>
  <c r="N147" i="11" s="1"/>
  <c r="R147" i="11"/>
  <c r="T147" i="11" s="1"/>
  <c r="S147" i="11"/>
  <c r="AA147" i="11"/>
  <c r="AB147" i="11" s="1"/>
  <c r="AD147" i="11" s="1"/>
  <c r="O147" i="11" s="1"/>
  <c r="AC147" i="11"/>
  <c r="I148" i="11"/>
  <c r="M148" i="11"/>
  <c r="N148" i="11" s="1"/>
  <c r="R148" i="11"/>
  <c r="T148" i="11" s="1"/>
  <c r="S148" i="11"/>
  <c r="AC148" i="11"/>
  <c r="I149" i="11"/>
  <c r="AA149" i="11" s="1"/>
  <c r="AB149" i="11" s="1"/>
  <c r="AD149" i="11" s="1"/>
  <c r="O149" i="11" s="1"/>
  <c r="M149" i="11"/>
  <c r="N149" i="11" s="1"/>
  <c r="R149" i="11"/>
  <c r="T149" i="11"/>
  <c r="S149" i="11"/>
  <c r="AC149" i="11"/>
  <c r="I150" i="11"/>
  <c r="AA150" i="11"/>
  <c r="AB150" i="11"/>
  <c r="AD150" i="11" s="1"/>
  <c r="O150" i="11" s="1"/>
  <c r="M150" i="11"/>
  <c r="N150" i="11" s="1"/>
  <c r="R150" i="11"/>
  <c r="T150" i="11" s="1"/>
  <c r="S150" i="11"/>
  <c r="AC150" i="11"/>
  <c r="I151" i="11"/>
  <c r="AA151" i="11" s="1"/>
  <c r="AB151" i="11" s="1"/>
  <c r="AD151" i="11" s="1"/>
  <c r="O151" i="11" s="1"/>
  <c r="M151" i="11"/>
  <c r="N151" i="11" s="1"/>
  <c r="R151" i="11"/>
  <c r="T151" i="11" s="1"/>
  <c r="S151" i="11"/>
  <c r="AC151" i="11"/>
  <c r="I152" i="11"/>
  <c r="AA152" i="11" s="1"/>
  <c r="M152" i="11"/>
  <c r="N152" i="11" s="1"/>
  <c r="R152" i="11"/>
  <c r="T152" i="11" s="1"/>
  <c r="S152" i="11"/>
  <c r="AB152" i="11"/>
  <c r="AD152" i="11" s="1"/>
  <c r="O152" i="11" s="1"/>
  <c r="AC152" i="11"/>
  <c r="I153" i="11"/>
  <c r="AA153" i="11" s="1"/>
  <c r="M153" i="11"/>
  <c r="N153" i="11" s="1"/>
  <c r="R153" i="11"/>
  <c r="T153" i="11" s="1"/>
  <c r="S153" i="11"/>
  <c r="AC153" i="11"/>
  <c r="I154" i="11"/>
  <c r="AA154" i="11" s="1"/>
  <c r="AB154" i="11" s="1"/>
  <c r="AD154" i="11" s="1"/>
  <c r="O154" i="11" s="1"/>
  <c r="M154" i="11"/>
  <c r="N154" i="11" s="1"/>
  <c r="R154" i="11"/>
  <c r="T154" i="11" s="1"/>
  <c r="S154" i="11"/>
  <c r="AC154" i="11"/>
  <c r="I155" i="11"/>
  <c r="M155" i="11"/>
  <c r="N155" i="11" s="1"/>
  <c r="R155" i="11"/>
  <c r="T155" i="11" s="1"/>
  <c r="S155" i="11"/>
  <c r="AA155" i="11"/>
  <c r="AC155" i="11"/>
  <c r="I156" i="11"/>
  <c r="AA156" i="11"/>
  <c r="M156" i="11"/>
  <c r="N156" i="11" s="1"/>
  <c r="R156" i="11"/>
  <c r="T156" i="11" s="1"/>
  <c r="S156" i="11"/>
  <c r="AB156" i="11"/>
  <c r="AD156" i="11" s="1"/>
  <c r="O156" i="11" s="1"/>
  <c r="AC156" i="11"/>
  <c r="I157" i="11"/>
  <c r="M157" i="11"/>
  <c r="N157" i="11" s="1"/>
  <c r="R157" i="11"/>
  <c r="T157" i="11" s="1"/>
  <c r="S157" i="11"/>
  <c r="AC157" i="11"/>
  <c r="I158" i="11"/>
  <c r="AA158" i="11" s="1"/>
  <c r="M158" i="11"/>
  <c r="N158" i="11" s="1"/>
  <c r="R158" i="11"/>
  <c r="T158" i="11" s="1"/>
  <c r="S158" i="11"/>
  <c r="AC158" i="11"/>
  <c r="I159" i="11"/>
  <c r="M159" i="11"/>
  <c r="N159" i="11" s="1"/>
  <c r="R159" i="11"/>
  <c r="T159" i="11" s="1"/>
  <c r="S159" i="11"/>
  <c r="AA159" i="11"/>
  <c r="AC159" i="11"/>
  <c r="I160" i="11"/>
  <c r="AA160" i="11" s="1"/>
  <c r="AB160" i="11" s="1"/>
  <c r="AD160" i="11" s="1"/>
  <c r="O160" i="11" s="1"/>
  <c r="M160" i="11"/>
  <c r="N160" i="11" s="1"/>
  <c r="R160" i="11"/>
  <c r="T160" i="11" s="1"/>
  <c r="S160" i="11"/>
  <c r="AC160" i="11"/>
  <c r="I161" i="11"/>
  <c r="M161" i="11"/>
  <c r="N161" i="11" s="1"/>
  <c r="R161" i="11"/>
  <c r="T161" i="11" s="1"/>
  <c r="S161" i="11"/>
  <c r="AC161" i="11"/>
  <c r="I162" i="11"/>
  <c r="AA162" i="11" s="1"/>
  <c r="AB162" i="11" s="1"/>
  <c r="AD162" i="11" s="1"/>
  <c r="O162" i="11" s="1"/>
  <c r="M162" i="11"/>
  <c r="N162" i="11" s="1"/>
  <c r="R162" i="11"/>
  <c r="T162" i="11" s="1"/>
  <c r="S162" i="11"/>
  <c r="AC162" i="11"/>
  <c r="I163" i="11"/>
  <c r="M163" i="11"/>
  <c r="N163" i="11" s="1"/>
  <c r="R163" i="11"/>
  <c r="T163" i="11" s="1"/>
  <c r="S163" i="11"/>
  <c r="AC163" i="11"/>
  <c r="I164" i="11"/>
  <c r="AA164" i="11" s="1"/>
  <c r="AB164" i="11" s="1"/>
  <c r="AD164" i="11" s="1"/>
  <c r="O164" i="11" s="1"/>
  <c r="M164" i="11"/>
  <c r="N164" i="11" s="1"/>
  <c r="R164" i="11"/>
  <c r="T164" i="11" s="1"/>
  <c r="S164" i="11"/>
  <c r="AC164" i="11"/>
  <c r="I165" i="11"/>
  <c r="M165" i="11"/>
  <c r="N165" i="11" s="1"/>
  <c r="R165" i="11"/>
  <c r="T165" i="11" s="1"/>
  <c r="S165" i="11"/>
  <c r="AC165" i="11"/>
  <c r="I166" i="11"/>
  <c r="M166" i="11"/>
  <c r="N166" i="11" s="1"/>
  <c r="R166" i="11"/>
  <c r="T166" i="11" s="1"/>
  <c r="S166" i="11"/>
  <c r="AC166" i="11"/>
  <c r="I167" i="11"/>
  <c r="AA167" i="11" s="1"/>
  <c r="AB167" i="11" s="1"/>
  <c r="AD167" i="11" s="1"/>
  <c r="O167" i="11" s="1"/>
  <c r="M167" i="11"/>
  <c r="N167" i="11" s="1"/>
  <c r="R167" i="11"/>
  <c r="T167" i="11" s="1"/>
  <c r="S167" i="11"/>
  <c r="AC167" i="11"/>
  <c r="I168" i="11"/>
  <c r="AA168" i="11" s="1"/>
  <c r="M168" i="11"/>
  <c r="N168" i="11" s="1"/>
  <c r="R168" i="11"/>
  <c r="T168" i="11" s="1"/>
  <c r="S168" i="11"/>
  <c r="AB168" i="11"/>
  <c r="AD168" i="11" s="1"/>
  <c r="O168" i="11" s="1"/>
  <c r="AC168" i="11"/>
  <c r="I169" i="11"/>
  <c r="M169" i="11"/>
  <c r="N169" i="11" s="1"/>
  <c r="R169" i="11"/>
  <c r="T169" i="11" s="1"/>
  <c r="S169" i="11"/>
  <c r="AC169" i="11"/>
  <c r="I170" i="11"/>
  <c r="M170" i="11"/>
  <c r="N170" i="11" s="1"/>
  <c r="R170" i="11"/>
  <c r="T170" i="11" s="1"/>
  <c r="S170" i="11"/>
  <c r="AA170" i="11"/>
  <c r="AB170" i="11" s="1"/>
  <c r="AD170" i="11" s="1"/>
  <c r="O170" i="11" s="1"/>
  <c r="AC170" i="11"/>
  <c r="I171" i="11"/>
  <c r="M171" i="11"/>
  <c r="N171" i="11" s="1"/>
  <c r="R171" i="11"/>
  <c r="T171" i="11" s="1"/>
  <c r="S171" i="11"/>
  <c r="AC171" i="11"/>
  <c r="I172" i="11"/>
  <c r="AA172" i="11" s="1"/>
  <c r="M172" i="11"/>
  <c r="N172" i="11" s="1"/>
  <c r="R172" i="11"/>
  <c r="T172" i="11" s="1"/>
  <c r="S172" i="11"/>
  <c r="AB172" i="11"/>
  <c r="AD172" i="11" s="1"/>
  <c r="O172" i="11" s="1"/>
  <c r="AC172" i="11"/>
  <c r="I173" i="11"/>
  <c r="AA173" i="11" s="1"/>
  <c r="AB173" i="11" s="1"/>
  <c r="AD173" i="11" s="1"/>
  <c r="O173" i="11" s="1"/>
  <c r="M173" i="11"/>
  <c r="N173" i="11" s="1"/>
  <c r="R173" i="11"/>
  <c r="T173" i="11" s="1"/>
  <c r="S173" i="11"/>
  <c r="AC173" i="11"/>
  <c r="I174" i="11"/>
  <c r="M174" i="11"/>
  <c r="N174" i="11" s="1"/>
  <c r="R174" i="11"/>
  <c r="T174" i="11" s="1"/>
  <c r="S174" i="11"/>
  <c r="AA174" i="11"/>
  <c r="AC174" i="11"/>
  <c r="I175" i="11"/>
  <c r="AA175" i="11" s="1"/>
  <c r="AB175" i="11" s="1"/>
  <c r="AD175" i="11" s="1"/>
  <c r="O175" i="11" s="1"/>
  <c r="M175" i="11"/>
  <c r="N175" i="11" s="1"/>
  <c r="R175" i="11"/>
  <c r="T175" i="11" s="1"/>
  <c r="S175" i="11"/>
  <c r="AC175" i="11"/>
  <c r="I176" i="11"/>
  <c r="M176" i="11"/>
  <c r="N176" i="11" s="1"/>
  <c r="R176" i="11"/>
  <c r="T176" i="11" s="1"/>
  <c r="S176" i="11"/>
  <c r="AC176" i="11"/>
  <c r="I177" i="11"/>
  <c r="AA177" i="11" s="1"/>
  <c r="M177" i="11"/>
  <c r="N177" i="11" s="1"/>
  <c r="R177" i="11"/>
  <c r="T177" i="11" s="1"/>
  <c r="S177" i="11"/>
  <c r="AC177" i="11"/>
  <c r="I178" i="11"/>
  <c r="M178" i="11"/>
  <c r="N178" i="11" s="1"/>
  <c r="R178" i="11"/>
  <c r="T178" i="11" s="1"/>
  <c r="S178" i="11"/>
  <c r="AA178" i="11"/>
  <c r="AB178" i="11" s="1"/>
  <c r="AD178" i="11" s="1"/>
  <c r="O178" i="11" s="1"/>
  <c r="AC178" i="11"/>
  <c r="I179" i="11"/>
  <c r="AA179" i="11" s="1"/>
  <c r="M179" i="11"/>
  <c r="N179" i="11" s="1"/>
  <c r="R179" i="11"/>
  <c r="T179" i="11" s="1"/>
  <c r="S179" i="11"/>
  <c r="AC179" i="11"/>
  <c r="I180" i="11"/>
  <c r="M180" i="11"/>
  <c r="N180" i="11" s="1"/>
  <c r="R180" i="11"/>
  <c r="T180" i="11" s="1"/>
  <c r="S180" i="11"/>
  <c r="AC180" i="11"/>
  <c r="I181" i="11"/>
  <c r="AA181" i="11" s="1"/>
  <c r="AB181" i="11" s="1"/>
  <c r="AD181" i="11" s="1"/>
  <c r="O181" i="11" s="1"/>
  <c r="M181" i="11"/>
  <c r="N181" i="11" s="1"/>
  <c r="R181" i="11"/>
  <c r="T181" i="11" s="1"/>
  <c r="S181" i="11"/>
  <c r="AC181" i="11"/>
  <c r="I182" i="11"/>
  <c r="AA182" i="11" s="1"/>
  <c r="M182" i="11"/>
  <c r="N182" i="11" s="1"/>
  <c r="R182" i="11"/>
  <c r="T182" i="11" s="1"/>
  <c r="S182" i="11"/>
  <c r="AB182" i="11"/>
  <c r="AD182" i="11" s="1"/>
  <c r="O182" i="11" s="1"/>
  <c r="AC182" i="11"/>
  <c r="I183" i="11"/>
  <c r="M183" i="11"/>
  <c r="N183" i="11" s="1"/>
  <c r="R183" i="11"/>
  <c r="T183" i="11" s="1"/>
  <c r="S183" i="11"/>
  <c r="AC183" i="11"/>
  <c r="I184" i="11"/>
  <c r="AA184" i="11" s="1"/>
  <c r="AB184" i="11" s="1"/>
  <c r="AD184" i="11" s="1"/>
  <c r="O184" i="11" s="1"/>
  <c r="M184" i="11"/>
  <c r="N184" i="11" s="1"/>
  <c r="R184" i="11"/>
  <c r="T184" i="11"/>
  <c r="S184" i="11"/>
  <c r="AC184" i="11"/>
  <c r="I185" i="11"/>
  <c r="M185" i="11"/>
  <c r="N185" i="11" s="1"/>
  <c r="R185" i="11"/>
  <c r="T185" i="11" s="1"/>
  <c r="S185" i="11"/>
  <c r="AC185" i="11"/>
  <c r="I186" i="11"/>
  <c r="AA186" i="11" s="1"/>
  <c r="M186" i="11"/>
  <c r="N186" i="11" s="1"/>
  <c r="R186" i="11"/>
  <c r="T186" i="11" s="1"/>
  <c r="S186" i="11"/>
  <c r="AC186" i="11"/>
  <c r="I187" i="11"/>
  <c r="M187" i="11"/>
  <c r="N187" i="11" s="1"/>
  <c r="R187" i="11"/>
  <c r="T187" i="11" s="1"/>
  <c r="S187" i="11"/>
  <c r="AA187" i="11"/>
  <c r="AB187" i="11" s="1"/>
  <c r="AD187" i="11" s="1"/>
  <c r="O187" i="11" s="1"/>
  <c r="AC187" i="11"/>
  <c r="I188" i="11"/>
  <c r="M188" i="11"/>
  <c r="N188" i="11" s="1"/>
  <c r="R188" i="11"/>
  <c r="T188" i="11" s="1"/>
  <c r="S188" i="11"/>
  <c r="AC188" i="11"/>
  <c r="I189" i="11"/>
  <c r="M189" i="11"/>
  <c r="N189" i="11" s="1"/>
  <c r="R189" i="11"/>
  <c r="T189" i="11" s="1"/>
  <c r="S189" i="11"/>
  <c r="AC189" i="11"/>
  <c r="I190" i="11"/>
  <c r="M190" i="11"/>
  <c r="N190" i="11" s="1"/>
  <c r="R190" i="11"/>
  <c r="T190" i="11" s="1"/>
  <c r="S190" i="11"/>
  <c r="AA190" i="11"/>
  <c r="AC190" i="11"/>
  <c r="I191" i="11"/>
  <c r="AA191" i="11" s="1"/>
  <c r="M191" i="11"/>
  <c r="N191" i="11" s="1"/>
  <c r="R191" i="11"/>
  <c r="T191" i="11" s="1"/>
  <c r="S191" i="11"/>
  <c r="AC191" i="11"/>
  <c r="I192" i="11"/>
  <c r="M192" i="11"/>
  <c r="N192" i="11" s="1"/>
  <c r="R192" i="11"/>
  <c r="T192" i="11" s="1"/>
  <c r="S192" i="11"/>
  <c r="AC192" i="11"/>
  <c r="I193" i="11"/>
  <c r="AA193" i="11" s="1"/>
  <c r="AB193" i="11" s="1"/>
  <c r="AD193" i="11" s="1"/>
  <c r="O193" i="11" s="1"/>
  <c r="M193" i="11"/>
  <c r="N193" i="11" s="1"/>
  <c r="R193" i="11"/>
  <c r="S193" i="11"/>
  <c r="T193" i="11"/>
  <c r="AC193" i="11"/>
  <c r="I194" i="11"/>
  <c r="AA194" i="11" s="1"/>
  <c r="M194" i="11"/>
  <c r="N194" i="11" s="1"/>
  <c r="R194" i="11"/>
  <c r="T194" i="11" s="1"/>
  <c r="S194" i="11"/>
  <c r="AC194" i="11"/>
  <c r="I195" i="11"/>
  <c r="M195" i="11"/>
  <c r="N195" i="11" s="1"/>
  <c r="R195" i="11"/>
  <c r="T195" i="11" s="1"/>
  <c r="S195" i="11"/>
  <c r="AC195" i="11"/>
  <c r="I196" i="11"/>
  <c r="AA196" i="11" s="1"/>
  <c r="M196" i="11"/>
  <c r="N196" i="11" s="1"/>
  <c r="R196" i="11"/>
  <c r="T196" i="11" s="1"/>
  <c r="S196" i="11"/>
  <c r="AC196" i="11"/>
  <c r="I197" i="11"/>
  <c r="M197" i="11"/>
  <c r="N197" i="11"/>
  <c r="R197" i="11"/>
  <c r="T197" i="11" s="1"/>
  <c r="S197" i="11"/>
  <c r="AC197" i="11"/>
  <c r="I198" i="11"/>
  <c r="AA198" i="11" s="1"/>
  <c r="AB198" i="11" s="1"/>
  <c r="AD198" i="11" s="1"/>
  <c r="O198" i="11" s="1"/>
  <c r="M198" i="11"/>
  <c r="N198" i="11" s="1"/>
  <c r="R198" i="11"/>
  <c r="T198" i="11" s="1"/>
  <c r="S198" i="11"/>
  <c r="AC198" i="11"/>
  <c r="I199" i="11"/>
  <c r="M199" i="11"/>
  <c r="N199" i="11"/>
  <c r="R199" i="11"/>
  <c r="T199" i="11" s="1"/>
  <c r="S199" i="11"/>
  <c r="AC199" i="11"/>
  <c r="I200" i="11"/>
  <c r="AA200" i="11"/>
  <c r="AB200" i="11" s="1"/>
  <c r="AD200" i="11" s="1"/>
  <c r="O200" i="11" s="1"/>
  <c r="M200" i="11"/>
  <c r="N200" i="11" s="1"/>
  <c r="R200" i="11"/>
  <c r="T200" i="11" s="1"/>
  <c r="S200" i="11"/>
  <c r="AC200" i="11"/>
  <c r="I201" i="11"/>
  <c r="M201" i="11"/>
  <c r="N201" i="11" s="1"/>
  <c r="R201" i="11"/>
  <c r="T201" i="11" s="1"/>
  <c r="S201" i="11"/>
  <c r="AC201" i="11"/>
  <c r="I202" i="11"/>
  <c r="AA202" i="11" s="1"/>
  <c r="M202" i="11"/>
  <c r="N202" i="11" s="1"/>
  <c r="R202" i="11"/>
  <c r="T202" i="11" s="1"/>
  <c r="S202" i="11"/>
  <c r="AC202" i="11"/>
  <c r="I203" i="11"/>
  <c r="M203" i="11"/>
  <c r="N203" i="11" s="1"/>
  <c r="R203" i="11"/>
  <c r="T203" i="11"/>
  <c r="S203" i="11"/>
  <c r="AC203" i="11"/>
  <c r="I204" i="11"/>
  <c r="AA204" i="11"/>
  <c r="M204" i="11"/>
  <c r="N204" i="11" s="1"/>
  <c r="R204" i="11"/>
  <c r="T204" i="11" s="1"/>
  <c r="S204" i="11"/>
  <c r="AB204" i="11"/>
  <c r="AD204" i="11" s="1"/>
  <c r="O204" i="11" s="1"/>
  <c r="AC204" i="11"/>
  <c r="I205" i="11"/>
  <c r="M205" i="11"/>
  <c r="N205" i="11" s="1"/>
  <c r="R205" i="11"/>
  <c r="T205" i="11" s="1"/>
  <c r="S205" i="11"/>
  <c r="AC205" i="11"/>
  <c r="I206" i="11"/>
  <c r="M206" i="11"/>
  <c r="N206" i="11" s="1"/>
  <c r="R206" i="11"/>
  <c r="T206" i="11" s="1"/>
  <c r="S206" i="11"/>
  <c r="AC206" i="11"/>
  <c r="I207" i="11"/>
  <c r="AA207" i="11" s="1"/>
  <c r="AB207" i="11" s="1"/>
  <c r="AD207" i="11" s="1"/>
  <c r="O207" i="11" s="1"/>
  <c r="M207" i="11"/>
  <c r="N207" i="11" s="1"/>
  <c r="R207" i="11"/>
  <c r="T207" i="11"/>
  <c r="S207" i="11"/>
  <c r="AC207" i="11"/>
  <c r="I208" i="11"/>
  <c r="M208" i="11"/>
  <c r="N208" i="11" s="1"/>
  <c r="R208" i="11"/>
  <c r="T208" i="11" s="1"/>
  <c r="S208" i="11"/>
  <c r="AC208" i="11"/>
  <c r="I209" i="11"/>
  <c r="AA209" i="11" s="1"/>
  <c r="AB209" i="11" s="1"/>
  <c r="AD209" i="11" s="1"/>
  <c r="O209" i="11" s="1"/>
  <c r="M209" i="11"/>
  <c r="N209" i="11" s="1"/>
  <c r="R209" i="11"/>
  <c r="T209" i="11"/>
  <c r="S209" i="11"/>
  <c r="AC209" i="11"/>
  <c r="I210" i="11"/>
  <c r="M210" i="11"/>
  <c r="N210" i="11" s="1"/>
  <c r="R210" i="11"/>
  <c r="T210" i="11" s="1"/>
  <c r="S210" i="11"/>
  <c r="AC210" i="11"/>
  <c r="I211" i="11"/>
  <c r="AA211" i="11" s="1"/>
  <c r="AB211" i="11" s="1"/>
  <c r="AD211" i="11" s="1"/>
  <c r="O211" i="11" s="1"/>
  <c r="M211" i="11"/>
  <c r="N211" i="11" s="1"/>
  <c r="R211" i="11"/>
  <c r="T211" i="11" s="1"/>
  <c r="S211" i="11"/>
  <c r="AC211" i="11"/>
  <c r="I212" i="11"/>
  <c r="AA212" i="11" s="1"/>
  <c r="M212" i="11"/>
  <c r="N212" i="11" s="1"/>
  <c r="R212" i="11"/>
  <c r="T212" i="11"/>
  <c r="S212" i="11"/>
  <c r="AC212" i="11"/>
  <c r="I213" i="11"/>
  <c r="M213" i="11"/>
  <c r="N213" i="11" s="1"/>
  <c r="R213" i="11"/>
  <c r="T213" i="11" s="1"/>
  <c r="S213" i="11"/>
  <c r="AC213" i="11"/>
  <c r="I214" i="11"/>
  <c r="AA214" i="11" s="1"/>
  <c r="AB214" i="11" s="1"/>
  <c r="AD214" i="11" s="1"/>
  <c r="O214" i="11" s="1"/>
  <c r="M214" i="11"/>
  <c r="N214" i="11"/>
  <c r="R214" i="11"/>
  <c r="T214" i="11" s="1"/>
  <c r="S214" i="11"/>
  <c r="AC214" i="11"/>
  <c r="I215" i="11"/>
  <c r="AA215" i="11" s="1"/>
  <c r="AB215" i="11" s="1"/>
  <c r="AD215" i="11" s="1"/>
  <c r="O215" i="11" s="1"/>
  <c r="M215" i="11"/>
  <c r="N215" i="11" s="1"/>
  <c r="R215" i="11"/>
  <c r="T215" i="11" s="1"/>
  <c r="S215" i="11"/>
  <c r="AC215" i="11"/>
  <c r="I216" i="11"/>
  <c r="AA216" i="11" s="1"/>
  <c r="AB216" i="11" s="1"/>
  <c r="AD216" i="11" s="1"/>
  <c r="O216" i="11" s="1"/>
  <c r="M216" i="11"/>
  <c r="N216" i="11" s="1"/>
  <c r="R216" i="11"/>
  <c r="T216" i="11"/>
  <c r="S216" i="11"/>
  <c r="AC216" i="11"/>
  <c r="I217" i="11"/>
  <c r="AA217" i="11" s="1"/>
  <c r="M217" i="11"/>
  <c r="N217" i="11" s="1"/>
  <c r="R217" i="11"/>
  <c r="T217" i="11" s="1"/>
  <c r="S217" i="11"/>
  <c r="AC217" i="11"/>
  <c r="I218" i="11"/>
  <c r="AA218" i="11" s="1"/>
  <c r="M218" i="11"/>
  <c r="N218" i="11" s="1"/>
  <c r="R218" i="11"/>
  <c r="T218" i="11" s="1"/>
  <c r="S218" i="11"/>
  <c r="AC218" i="11"/>
  <c r="I219" i="11"/>
  <c r="M219" i="11"/>
  <c r="N219" i="11" s="1"/>
  <c r="R219" i="11"/>
  <c r="T219" i="11"/>
  <c r="S219" i="11"/>
  <c r="AC219" i="11"/>
  <c r="I220" i="11"/>
  <c r="AA220" i="11"/>
  <c r="AB220" i="11" s="1"/>
  <c r="AD220" i="11" s="1"/>
  <c r="O220" i="11" s="1"/>
  <c r="M220" i="11"/>
  <c r="N220" i="11" s="1"/>
  <c r="R220" i="11"/>
  <c r="T220" i="11" s="1"/>
  <c r="S220" i="11"/>
  <c r="AC220" i="11"/>
  <c r="I221" i="11"/>
  <c r="M221" i="11"/>
  <c r="N221" i="11" s="1"/>
  <c r="R221" i="11"/>
  <c r="T221" i="11" s="1"/>
  <c r="S221" i="11"/>
  <c r="AC221" i="11"/>
  <c r="I222" i="11"/>
  <c r="AA222" i="11" s="1"/>
  <c r="M222" i="11"/>
  <c r="N222" i="11" s="1"/>
  <c r="R222" i="11"/>
  <c r="T222" i="11" s="1"/>
  <c r="S222" i="11"/>
  <c r="AC222" i="11"/>
  <c r="I223" i="11"/>
  <c r="M223" i="11"/>
  <c r="N223" i="11" s="1"/>
  <c r="R223" i="11"/>
  <c r="T223" i="11"/>
  <c r="S223" i="11"/>
  <c r="AC223" i="11"/>
  <c r="I224" i="11"/>
  <c r="M224" i="11"/>
  <c r="N224" i="11" s="1"/>
  <c r="R224" i="11"/>
  <c r="T224" i="11" s="1"/>
  <c r="S224" i="11"/>
  <c r="AC224" i="11"/>
  <c r="I225" i="11"/>
  <c r="AA225" i="11" s="1"/>
  <c r="AB225" i="11" s="1"/>
  <c r="AD225" i="11" s="1"/>
  <c r="O225" i="11" s="1"/>
  <c r="M225" i="11"/>
  <c r="N225" i="11" s="1"/>
  <c r="R225" i="11"/>
  <c r="T225" i="11" s="1"/>
  <c r="S225" i="11"/>
  <c r="AC225" i="11"/>
  <c r="I226" i="11"/>
  <c r="M226" i="11"/>
  <c r="N226" i="11" s="1"/>
  <c r="R226" i="11"/>
  <c r="T226" i="11"/>
  <c r="S226" i="11"/>
  <c r="AC226" i="11"/>
  <c r="I227" i="11"/>
  <c r="AA227" i="11" s="1"/>
  <c r="AB227" i="11" s="1"/>
  <c r="AD227" i="11" s="1"/>
  <c r="O227" i="11" s="1"/>
  <c r="M227" i="11"/>
  <c r="N227" i="11" s="1"/>
  <c r="R227" i="11"/>
  <c r="T227" i="11"/>
  <c r="S227" i="11"/>
  <c r="AC227" i="11"/>
  <c r="I228" i="11"/>
  <c r="AA228" i="11" s="1"/>
  <c r="M228" i="11"/>
  <c r="N228" i="11" s="1"/>
  <c r="R228" i="11"/>
  <c r="T228" i="11" s="1"/>
  <c r="S228" i="11"/>
  <c r="AC228" i="11"/>
  <c r="I229" i="11"/>
  <c r="M229" i="11"/>
  <c r="N229" i="11"/>
  <c r="R229" i="11"/>
  <c r="T229" i="11" s="1"/>
  <c r="S229" i="11"/>
  <c r="AC229" i="11"/>
  <c r="I230" i="11"/>
  <c r="AA230" i="11" s="1"/>
  <c r="AB230" i="11" s="1"/>
  <c r="AD230" i="11" s="1"/>
  <c r="O230" i="11" s="1"/>
  <c r="M230" i="11"/>
  <c r="N230" i="11" s="1"/>
  <c r="R230" i="11"/>
  <c r="T230" i="11" s="1"/>
  <c r="S230" i="11"/>
  <c r="AC230" i="11"/>
  <c r="I231" i="11"/>
  <c r="AA231" i="11" s="1"/>
  <c r="M231" i="11"/>
  <c r="N231" i="11" s="1"/>
  <c r="R231" i="11"/>
  <c r="T231" i="11" s="1"/>
  <c r="S231" i="11"/>
  <c r="AB231" i="11"/>
  <c r="AD231" i="11" s="1"/>
  <c r="O231" i="11" s="1"/>
  <c r="AC231" i="11"/>
  <c r="I232" i="11"/>
  <c r="AA232" i="11" s="1"/>
  <c r="M232" i="11"/>
  <c r="N232" i="11" s="1"/>
  <c r="R232" i="11"/>
  <c r="T232" i="11" s="1"/>
  <c r="S232" i="11"/>
  <c r="AC232" i="11"/>
  <c r="I233" i="11"/>
  <c r="AA233" i="11" s="1"/>
  <c r="M233" i="11"/>
  <c r="N233" i="11" s="1"/>
  <c r="R233" i="11"/>
  <c r="T233" i="11" s="1"/>
  <c r="S233" i="11"/>
  <c r="AC233" i="11"/>
  <c r="I234" i="11"/>
  <c r="M234" i="11"/>
  <c r="N234" i="11" s="1"/>
  <c r="R234" i="11"/>
  <c r="T234" i="11" s="1"/>
  <c r="S234" i="11"/>
  <c r="AC234" i="11"/>
  <c r="I235" i="11"/>
  <c r="AA235" i="11" s="1"/>
  <c r="M235" i="11"/>
  <c r="N235" i="11" s="1"/>
  <c r="R235" i="11"/>
  <c r="T235" i="11"/>
  <c r="S235" i="11"/>
  <c r="AC235" i="11"/>
  <c r="I236" i="11"/>
  <c r="M236" i="11"/>
  <c r="N236" i="11" s="1"/>
  <c r="R236" i="11"/>
  <c r="T236" i="11" s="1"/>
  <c r="S236" i="11"/>
  <c r="AC236" i="11"/>
  <c r="I237" i="11"/>
  <c r="AA237" i="11" s="1"/>
  <c r="M237" i="11"/>
  <c r="N237" i="11" s="1"/>
  <c r="R237" i="11"/>
  <c r="T237" i="11" s="1"/>
  <c r="S237" i="11"/>
  <c r="AC237" i="11"/>
  <c r="I238" i="11"/>
  <c r="AA238" i="11" s="1"/>
  <c r="M238" i="11"/>
  <c r="N238" i="11"/>
  <c r="R238" i="11"/>
  <c r="T238" i="11" s="1"/>
  <c r="S238" i="11"/>
  <c r="AC238" i="11"/>
  <c r="I239" i="11"/>
  <c r="M239" i="11"/>
  <c r="N239" i="11" s="1"/>
  <c r="R239" i="11"/>
  <c r="T239" i="11" s="1"/>
  <c r="S239" i="11"/>
  <c r="AA239" i="11"/>
  <c r="AC239" i="11"/>
  <c r="I240" i="11"/>
  <c r="AA240" i="11" s="1"/>
  <c r="AB240" i="11" s="1"/>
  <c r="AD240" i="11" s="1"/>
  <c r="O240" i="11" s="1"/>
  <c r="M240" i="11"/>
  <c r="N240" i="11" s="1"/>
  <c r="R240" i="11"/>
  <c r="T240" i="11" s="1"/>
  <c r="S240" i="11"/>
  <c r="AC240" i="11"/>
  <c r="I241" i="11"/>
  <c r="AA241" i="11"/>
  <c r="M241" i="11"/>
  <c r="N241" i="11" s="1"/>
  <c r="R241" i="11"/>
  <c r="T241" i="11" s="1"/>
  <c r="S241" i="11"/>
  <c r="AC241" i="11"/>
  <c r="I242" i="11"/>
  <c r="M242" i="11"/>
  <c r="N242" i="11" s="1"/>
  <c r="R242" i="11"/>
  <c r="T242" i="11" s="1"/>
  <c r="S242" i="11"/>
  <c r="AC242" i="11"/>
  <c r="I243" i="11"/>
  <c r="M243" i="11"/>
  <c r="N243" i="11" s="1"/>
  <c r="R243" i="11"/>
  <c r="T243" i="11" s="1"/>
  <c r="S243" i="11"/>
  <c r="AC243" i="11"/>
  <c r="I244" i="11"/>
  <c r="AA244" i="11" s="1"/>
  <c r="M244" i="11"/>
  <c r="N244" i="11" s="1"/>
  <c r="R244" i="11"/>
  <c r="T244" i="11"/>
  <c r="S244" i="11"/>
  <c r="AC244" i="11"/>
  <c r="I245" i="11"/>
  <c r="M245" i="11"/>
  <c r="N245" i="11" s="1"/>
  <c r="R245" i="11"/>
  <c r="T245" i="11" s="1"/>
  <c r="S245" i="11"/>
  <c r="AC245" i="11"/>
  <c r="I246" i="11"/>
  <c r="AA246" i="11" s="1"/>
  <c r="M246" i="11"/>
  <c r="N246" i="11" s="1"/>
  <c r="R246" i="11"/>
  <c r="T246" i="11" s="1"/>
  <c r="S246" i="11"/>
  <c r="AC246" i="11"/>
  <c r="I247" i="11"/>
  <c r="M247" i="11"/>
  <c r="N247" i="11" s="1"/>
  <c r="R247" i="11"/>
  <c r="T247" i="11" s="1"/>
  <c r="S247" i="11"/>
  <c r="AC247" i="11"/>
  <c r="I248" i="11"/>
  <c r="M248" i="11"/>
  <c r="N248" i="11" s="1"/>
  <c r="R248" i="11"/>
  <c r="T248" i="11" s="1"/>
  <c r="S248" i="11"/>
  <c r="AC248" i="11"/>
  <c r="I249" i="11"/>
  <c r="AA249" i="11" s="1"/>
  <c r="AB249" i="11" s="1"/>
  <c r="AD249" i="11" s="1"/>
  <c r="O249" i="11" s="1"/>
  <c r="M249" i="11"/>
  <c r="N249" i="11" s="1"/>
  <c r="R249" i="11"/>
  <c r="T249" i="11" s="1"/>
  <c r="S249" i="11"/>
  <c r="AC249" i="11"/>
  <c r="I250" i="11"/>
  <c r="AA250" i="11" s="1"/>
  <c r="AB250" i="11" s="1"/>
  <c r="AD250" i="11" s="1"/>
  <c r="O250" i="11" s="1"/>
  <c r="M250" i="11"/>
  <c r="N250" i="11" s="1"/>
  <c r="R250" i="11"/>
  <c r="T250" i="11" s="1"/>
  <c r="S250" i="11"/>
  <c r="AC250" i="11"/>
  <c r="I251" i="11"/>
  <c r="M251" i="11"/>
  <c r="N251" i="11" s="1"/>
  <c r="R251" i="11"/>
  <c r="T251" i="11" s="1"/>
  <c r="S251" i="11"/>
  <c r="AC251" i="11"/>
  <c r="I252" i="11"/>
  <c r="M252" i="11"/>
  <c r="N252" i="11" s="1"/>
  <c r="R252" i="11"/>
  <c r="T252" i="11" s="1"/>
  <c r="S252" i="11"/>
  <c r="AC252" i="11"/>
  <c r="I253" i="11"/>
  <c r="AA253" i="11" s="1"/>
  <c r="AB253" i="11" s="1"/>
  <c r="AD253" i="11" s="1"/>
  <c r="O253" i="11" s="1"/>
  <c r="M253" i="11"/>
  <c r="N253" i="11" s="1"/>
  <c r="R253" i="11"/>
  <c r="T253" i="11" s="1"/>
  <c r="S253" i="11"/>
  <c r="AC253" i="11"/>
  <c r="I254" i="11"/>
  <c r="AA254" i="11" s="1"/>
  <c r="AB254" i="11" s="1"/>
  <c r="AD254" i="11" s="1"/>
  <c r="O254" i="11" s="1"/>
  <c r="M254" i="11"/>
  <c r="N254" i="11" s="1"/>
  <c r="R254" i="11"/>
  <c r="T254" i="11"/>
  <c r="S254" i="11"/>
  <c r="AC254" i="11"/>
  <c r="I255" i="11"/>
  <c r="M255" i="11"/>
  <c r="N255" i="11" s="1"/>
  <c r="R255" i="11"/>
  <c r="T255" i="11" s="1"/>
  <c r="S255" i="11"/>
  <c r="AA255" i="11"/>
  <c r="AC255" i="11"/>
  <c r="I256" i="11"/>
  <c r="AA256" i="11" s="1"/>
  <c r="AB256" i="11" s="1"/>
  <c r="AD256" i="11" s="1"/>
  <c r="O256" i="11" s="1"/>
  <c r="M256" i="11"/>
  <c r="N256" i="11" s="1"/>
  <c r="R256" i="11"/>
  <c r="T256" i="11" s="1"/>
  <c r="S256" i="11"/>
  <c r="AC256" i="11"/>
  <c r="I257" i="11"/>
  <c r="AA257" i="11" s="1"/>
  <c r="M257" i="11"/>
  <c r="N257" i="11" s="1"/>
  <c r="R257" i="11"/>
  <c r="T257" i="11" s="1"/>
  <c r="S257" i="11"/>
  <c r="AC257" i="11"/>
  <c r="I258" i="11"/>
  <c r="M258" i="11"/>
  <c r="N258" i="11" s="1"/>
  <c r="R258" i="11"/>
  <c r="T258" i="11" s="1"/>
  <c r="S258" i="11"/>
  <c r="AC258" i="11"/>
  <c r="I259" i="11"/>
  <c r="AA259" i="11" s="1"/>
  <c r="M259" i="11"/>
  <c r="N259" i="11" s="1"/>
  <c r="R259" i="11"/>
  <c r="T259" i="11" s="1"/>
  <c r="S259" i="11"/>
  <c r="AC259" i="11"/>
  <c r="I260" i="11"/>
  <c r="M260" i="11"/>
  <c r="N260" i="11" s="1"/>
  <c r="R260" i="11"/>
  <c r="T260" i="11" s="1"/>
  <c r="S260" i="11"/>
  <c r="AC260" i="11"/>
  <c r="I261" i="11"/>
  <c r="M261" i="11"/>
  <c r="N261" i="11" s="1"/>
  <c r="R261" i="11"/>
  <c r="T261" i="11" s="1"/>
  <c r="S261" i="11"/>
  <c r="I262" i="11"/>
  <c r="AA262" i="11"/>
  <c r="M262" i="11"/>
  <c r="N262" i="11" s="1"/>
  <c r="R262" i="11"/>
  <c r="T262" i="11" s="1"/>
  <c r="S262" i="11"/>
  <c r="AB262" i="11"/>
  <c r="AD262" i="11" s="1"/>
  <c r="O262" i="11" s="1"/>
  <c r="AC262" i="11"/>
  <c r="I263" i="11"/>
  <c r="M263" i="11"/>
  <c r="N263" i="11" s="1"/>
  <c r="R263" i="11"/>
  <c r="T263" i="11" s="1"/>
  <c r="S263" i="11"/>
  <c r="AC263" i="11"/>
  <c r="I264" i="11"/>
  <c r="M264" i="11"/>
  <c r="N264" i="11" s="1"/>
  <c r="R264" i="11"/>
  <c r="T264" i="11" s="1"/>
  <c r="S264" i="11"/>
  <c r="AC264" i="11"/>
  <c r="I265" i="11"/>
  <c r="AA265" i="11"/>
  <c r="M265" i="11"/>
  <c r="N265" i="11" s="1"/>
  <c r="R265" i="11"/>
  <c r="T265" i="11"/>
  <c r="S265" i="11"/>
  <c r="AC265" i="11"/>
  <c r="I266" i="11"/>
  <c r="M266" i="11"/>
  <c r="N266" i="11" s="1"/>
  <c r="R266" i="11"/>
  <c r="T266" i="11" s="1"/>
  <c r="S266" i="11"/>
  <c r="AA266" i="11"/>
  <c r="AB266" i="11" s="1"/>
  <c r="AD266" i="11" s="1"/>
  <c r="O266" i="11" s="1"/>
  <c r="AC266" i="11"/>
  <c r="I267" i="11"/>
  <c r="M267" i="11"/>
  <c r="N267" i="11" s="1"/>
  <c r="R267" i="11"/>
  <c r="T267" i="11"/>
  <c r="S267" i="11"/>
  <c r="AC267" i="11"/>
  <c r="I268" i="11"/>
  <c r="AA268" i="11"/>
  <c r="M268" i="11"/>
  <c r="N268" i="11" s="1"/>
  <c r="R268" i="11"/>
  <c r="T268" i="11"/>
  <c r="S268" i="11"/>
  <c r="AC268" i="11"/>
  <c r="I269" i="11"/>
  <c r="M269" i="11"/>
  <c r="N269" i="11"/>
  <c r="R269" i="11"/>
  <c r="T269" i="11" s="1"/>
  <c r="S269" i="11"/>
  <c r="AC269" i="11"/>
  <c r="I270" i="11"/>
  <c r="M270" i="11"/>
  <c r="N270" i="11" s="1"/>
  <c r="R270" i="11"/>
  <c r="T270" i="11"/>
  <c r="S270" i="11"/>
  <c r="AC270" i="11"/>
  <c r="I271" i="11"/>
  <c r="AA271" i="11"/>
  <c r="AB271" i="11" s="1"/>
  <c r="AD271" i="11" s="1"/>
  <c r="O271" i="11" s="1"/>
  <c r="M271" i="11"/>
  <c r="N271" i="11" s="1"/>
  <c r="R271" i="11"/>
  <c r="T271" i="11"/>
  <c r="S271" i="11"/>
  <c r="AC271" i="11"/>
  <c r="I272" i="11"/>
  <c r="AA272" i="11"/>
  <c r="AB272" i="11" s="1"/>
  <c r="AD272" i="11" s="1"/>
  <c r="O272" i="11" s="1"/>
  <c r="M272" i="11"/>
  <c r="N272" i="11" s="1"/>
  <c r="R272" i="11"/>
  <c r="T272" i="11"/>
  <c r="S272" i="11"/>
  <c r="AC272" i="11"/>
  <c r="I273" i="11"/>
  <c r="M273" i="11"/>
  <c r="N273" i="11" s="1"/>
  <c r="R273" i="11"/>
  <c r="T273" i="11"/>
  <c r="S273" i="11"/>
  <c r="AA273" i="11"/>
  <c r="AB273" i="11" s="1"/>
  <c r="AD273" i="11" s="1"/>
  <c r="O273" i="11" s="1"/>
  <c r="AC273" i="11"/>
  <c r="I274" i="11"/>
  <c r="AA274" i="11" s="1"/>
  <c r="AB274" i="11" s="1"/>
  <c r="AD274" i="11" s="1"/>
  <c r="O274" i="11" s="1"/>
  <c r="M274" i="11"/>
  <c r="N274" i="11" s="1"/>
  <c r="R274" i="11"/>
  <c r="T274" i="11"/>
  <c r="S274" i="11"/>
  <c r="AC274" i="11"/>
  <c r="I275" i="11"/>
  <c r="AA275" i="11"/>
  <c r="AB275" i="11" s="1"/>
  <c r="AD275" i="11" s="1"/>
  <c r="O275" i="11" s="1"/>
  <c r="M275" i="11"/>
  <c r="N275" i="11" s="1"/>
  <c r="R275" i="11"/>
  <c r="T275" i="11"/>
  <c r="S275" i="11"/>
  <c r="AC275" i="11"/>
  <c r="I276" i="11"/>
  <c r="M276" i="11"/>
  <c r="N276" i="11" s="1"/>
  <c r="R276" i="11"/>
  <c r="T276" i="11"/>
  <c r="S276" i="11"/>
  <c r="AC276" i="11"/>
  <c r="I277" i="11"/>
  <c r="M277" i="11"/>
  <c r="N277" i="11" s="1"/>
  <c r="R277" i="11"/>
  <c r="T277" i="11"/>
  <c r="S277" i="11"/>
  <c r="AA277" i="11"/>
  <c r="AB277" i="11" s="1"/>
  <c r="AD277" i="11" s="1"/>
  <c r="O277" i="11" s="1"/>
  <c r="AC277" i="11"/>
  <c r="I278" i="11"/>
  <c r="M278" i="11"/>
  <c r="N278" i="11" s="1"/>
  <c r="R278" i="11"/>
  <c r="T278" i="11" s="1"/>
  <c r="S278" i="11"/>
  <c r="AC278" i="11"/>
  <c r="I279" i="11"/>
  <c r="AA279" i="11" s="1"/>
  <c r="M279" i="11"/>
  <c r="N279" i="11" s="1"/>
  <c r="R279" i="11"/>
  <c r="T279" i="11"/>
  <c r="S279" i="11"/>
  <c r="AC279" i="11"/>
  <c r="I280" i="11"/>
  <c r="AA280" i="11"/>
  <c r="AB280" i="11" s="1"/>
  <c r="AD280" i="11" s="1"/>
  <c r="O280" i="11" s="1"/>
  <c r="M280" i="11"/>
  <c r="N280" i="11" s="1"/>
  <c r="R280" i="11"/>
  <c r="T280" i="11" s="1"/>
  <c r="S280" i="11"/>
  <c r="AC280" i="11"/>
  <c r="I281" i="11"/>
  <c r="M281" i="11"/>
  <c r="N281" i="11" s="1"/>
  <c r="R281" i="11"/>
  <c r="T281" i="11"/>
  <c r="S281" i="11"/>
  <c r="AC281" i="11"/>
  <c r="I282" i="11"/>
  <c r="M282" i="11"/>
  <c r="N282" i="11"/>
  <c r="R282" i="11"/>
  <c r="T282" i="11" s="1"/>
  <c r="S282" i="11"/>
  <c r="AC282" i="11"/>
  <c r="I283" i="11"/>
  <c r="AA283" i="11" s="1"/>
  <c r="M283" i="11"/>
  <c r="N283" i="11" s="1"/>
  <c r="R283" i="11"/>
  <c r="T283" i="11" s="1"/>
  <c r="S283" i="11"/>
  <c r="AC283" i="11"/>
  <c r="I284" i="11"/>
  <c r="AA284" i="11" s="1"/>
  <c r="M284" i="11"/>
  <c r="N284" i="11" s="1"/>
  <c r="R284" i="11"/>
  <c r="T284" i="11" s="1"/>
  <c r="S284" i="11"/>
  <c r="AC284" i="11"/>
  <c r="I285" i="11"/>
  <c r="M285" i="11"/>
  <c r="N285" i="11" s="1"/>
  <c r="R285" i="11"/>
  <c r="T285" i="11"/>
  <c r="S285" i="11"/>
  <c r="AC285" i="11"/>
  <c r="I286" i="11"/>
  <c r="M286" i="11"/>
  <c r="N286" i="11" s="1"/>
  <c r="R286" i="11"/>
  <c r="T286" i="11" s="1"/>
  <c r="S286" i="11"/>
  <c r="AC286" i="11"/>
  <c r="I287" i="11"/>
  <c r="AA287" i="11" s="1"/>
  <c r="AB287" i="11" s="1"/>
  <c r="AD287" i="11" s="1"/>
  <c r="O287" i="11" s="1"/>
  <c r="M287" i="11"/>
  <c r="N287" i="11" s="1"/>
  <c r="R287" i="11"/>
  <c r="T287" i="11" s="1"/>
  <c r="S287" i="11"/>
  <c r="AC287" i="11"/>
  <c r="I288" i="11"/>
  <c r="AA288" i="11" s="1"/>
  <c r="M288" i="11"/>
  <c r="N288" i="11" s="1"/>
  <c r="R288" i="11"/>
  <c r="T288" i="11" s="1"/>
  <c r="S288" i="11"/>
  <c r="AC288" i="11"/>
  <c r="I289" i="11"/>
  <c r="M289" i="11"/>
  <c r="N289" i="11" s="1"/>
  <c r="R289" i="11"/>
  <c r="T289" i="11" s="1"/>
  <c r="S289" i="11"/>
  <c r="AA289" i="11"/>
  <c r="AC289" i="11"/>
  <c r="I290" i="11"/>
  <c r="M290" i="11"/>
  <c r="N290" i="11" s="1"/>
  <c r="R290" i="11"/>
  <c r="T290" i="11"/>
  <c r="S290" i="11"/>
  <c r="AC290" i="11"/>
  <c r="I291" i="11"/>
  <c r="AA291" i="11"/>
  <c r="AB291" i="11" s="1"/>
  <c r="AD291" i="11" s="1"/>
  <c r="O291" i="11" s="1"/>
  <c r="M291" i="11"/>
  <c r="N291" i="11" s="1"/>
  <c r="R291" i="11"/>
  <c r="T291" i="11" s="1"/>
  <c r="S291" i="11"/>
  <c r="AC291" i="11"/>
  <c r="I292" i="11"/>
  <c r="M292" i="11"/>
  <c r="N292" i="11" s="1"/>
  <c r="R292" i="11"/>
  <c r="T292" i="11"/>
  <c r="S292" i="11"/>
  <c r="AC292" i="11"/>
  <c r="I293" i="11"/>
  <c r="M293" i="11"/>
  <c r="N293" i="11" s="1"/>
  <c r="R293" i="11"/>
  <c r="T293" i="11" s="1"/>
  <c r="S293" i="11"/>
  <c r="AC293" i="11"/>
  <c r="I294" i="11"/>
  <c r="AA294" i="11" s="1"/>
  <c r="AB294" i="11" s="1"/>
  <c r="AD294" i="11" s="1"/>
  <c r="O294" i="11" s="1"/>
  <c r="M294" i="11"/>
  <c r="N294" i="11" s="1"/>
  <c r="R294" i="11"/>
  <c r="T294" i="11" s="1"/>
  <c r="S294" i="11"/>
  <c r="AC294" i="11"/>
  <c r="I295" i="11"/>
  <c r="M295" i="11"/>
  <c r="N295" i="11"/>
  <c r="R295" i="11"/>
  <c r="T295" i="11" s="1"/>
  <c r="S295" i="11"/>
  <c r="AC295" i="11"/>
  <c r="I296" i="11"/>
  <c r="AA296" i="11" s="1"/>
  <c r="AB296" i="11" s="1"/>
  <c r="AD296" i="11" s="1"/>
  <c r="O296" i="11" s="1"/>
  <c r="M296" i="11"/>
  <c r="N296" i="11" s="1"/>
  <c r="R296" i="11"/>
  <c r="S296" i="11"/>
  <c r="T296" i="11"/>
  <c r="AC296" i="11"/>
  <c r="I297" i="11"/>
  <c r="AA297" i="11"/>
  <c r="M297" i="11"/>
  <c r="N297" i="11" s="1"/>
  <c r="R297" i="11"/>
  <c r="T297" i="11" s="1"/>
  <c r="S297" i="11"/>
  <c r="AC297" i="11"/>
  <c r="I298" i="11"/>
  <c r="AA298" i="11" s="1"/>
  <c r="M298" i="11"/>
  <c r="N298" i="11" s="1"/>
  <c r="R298" i="11"/>
  <c r="T298" i="11"/>
  <c r="S298" i="11"/>
  <c r="AC298" i="11"/>
  <c r="I299" i="11"/>
  <c r="M299" i="11"/>
  <c r="N299" i="11" s="1"/>
  <c r="R299" i="11"/>
  <c r="T299" i="11" s="1"/>
  <c r="S299" i="11"/>
  <c r="AC299" i="11"/>
  <c r="I300" i="11"/>
  <c r="AA300" i="11" s="1"/>
  <c r="M300" i="11"/>
  <c r="N300" i="11" s="1"/>
  <c r="R300" i="11"/>
  <c r="T300" i="11" s="1"/>
  <c r="S300" i="11"/>
  <c r="AC300" i="11"/>
  <c r="I301" i="11"/>
  <c r="M301" i="11"/>
  <c r="N301" i="11" s="1"/>
  <c r="R301" i="11"/>
  <c r="T301" i="11" s="1"/>
  <c r="S301" i="11"/>
  <c r="AC301" i="11"/>
  <c r="I302" i="11"/>
  <c r="AA302" i="11" s="1"/>
  <c r="M302" i="11"/>
  <c r="N302" i="11" s="1"/>
  <c r="R302" i="11"/>
  <c r="T302" i="11"/>
  <c r="S302" i="11"/>
  <c r="AC302" i="11"/>
  <c r="I303" i="11"/>
  <c r="M303" i="11"/>
  <c r="N303" i="11" s="1"/>
  <c r="R303" i="11"/>
  <c r="T303" i="11" s="1"/>
  <c r="S303" i="11"/>
  <c r="AC303" i="11"/>
  <c r="I304" i="11"/>
  <c r="AA304" i="11" s="1"/>
  <c r="M304" i="11"/>
  <c r="N304" i="11" s="1"/>
  <c r="R304" i="11"/>
  <c r="T304" i="11" s="1"/>
  <c r="S304" i="11"/>
  <c r="AC304" i="11"/>
  <c r="I305" i="11"/>
  <c r="AA305" i="11" s="1"/>
  <c r="M305" i="11"/>
  <c r="N305" i="11" s="1"/>
  <c r="R305" i="11"/>
  <c r="T305" i="11"/>
  <c r="S305" i="11"/>
  <c r="AC305" i="11"/>
  <c r="I306" i="11"/>
  <c r="AA306" i="11"/>
  <c r="AB306" i="11" s="1"/>
  <c r="AD306" i="11" s="1"/>
  <c r="O306" i="11" s="1"/>
  <c r="M306" i="11"/>
  <c r="N306" i="11" s="1"/>
  <c r="R306" i="11"/>
  <c r="T306" i="11" s="1"/>
  <c r="S306" i="11"/>
  <c r="AC306" i="11"/>
  <c r="I307" i="11"/>
  <c r="AA307" i="11" s="1"/>
  <c r="M307" i="11"/>
  <c r="N307" i="11" s="1"/>
  <c r="R307" i="11"/>
  <c r="T307" i="11" s="1"/>
  <c r="S307" i="11"/>
  <c r="AC307" i="11"/>
  <c r="I308" i="11"/>
  <c r="AA308" i="11" s="1"/>
  <c r="AB308" i="11" s="1"/>
  <c r="AD308" i="11" s="1"/>
  <c r="O308" i="11" s="1"/>
  <c r="M308" i="11"/>
  <c r="N308" i="11" s="1"/>
  <c r="R308" i="11"/>
  <c r="T308" i="11"/>
  <c r="S308" i="11"/>
  <c r="AC308" i="11"/>
  <c r="I309" i="11"/>
  <c r="AA309" i="11"/>
  <c r="M309" i="11"/>
  <c r="N309" i="11" s="1"/>
  <c r="R309" i="11"/>
  <c r="T309" i="11"/>
  <c r="S309" i="11"/>
  <c r="AC309" i="11"/>
  <c r="I310" i="11"/>
  <c r="AA310" i="11" s="1"/>
  <c r="AB310" i="11" s="1"/>
  <c r="AD310" i="11" s="1"/>
  <c r="O310" i="11" s="1"/>
  <c r="M310" i="11"/>
  <c r="N310" i="11" s="1"/>
  <c r="R310" i="11"/>
  <c r="T310" i="11" s="1"/>
  <c r="S310" i="11"/>
  <c r="AC310" i="11"/>
  <c r="I311" i="11"/>
  <c r="M311" i="11"/>
  <c r="N311" i="11" s="1"/>
  <c r="R311" i="11"/>
  <c r="T311" i="11"/>
  <c r="S311" i="11"/>
  <c r="AC311" i="11"/>
  <c r="I312" i="11"/>
  <c r="AA312" i="11"/>
  <c r="AB312" i="11" s="1"/>
  <c r="AD312" i="11" s="1"/>
  <c r="M312" i="11"/>
  <c r="N312" i="11" s="1"/>
  <c r="R312" i="11"/>
  <c r="T312" i="11" s="1"/>
  <c r="S312" i="11"/>
  <c r="AC312" i="11"/>
  <c r="I313" i="11"/>
  <c r="M313" i="11"/>
  <c r="N313" i="11" s="1"/>
  <c r="R313" i="11"/>
  <c r="T313" i="11" s="1"/>
  <c r="S313" i="11"/>
  <c r="AA313" i="11"/>
  <c r="AB313" i="11" s="1"/>
  <c r="AD313" i="11" s="1"/>
  <c r="O313" i="11" s="1"/>
  <c r="AC313" i="11"/>
  <c r="I314" i="11"/>
  <c r="AA314" i="11"/>
  <c r="AB314" i="11" s="1"/>
  <c r="AD314" i="11" s="1"/>
  <c r="O314" i="11" s="1"/>
  <c r="M314" i="11"/>
  <c r="N314" i="11" s="1"/>
  <c r="R314" i="11"/>
  <c r="T314" i="11"/>
  <c r="S314" i="11"/>
  <c r="AC314" i="11"/>
  <c r="I315" i="11"/>
  <c r="M315" i="11"/>
  <c r="N315" i="11" s="1"/>
  <c r="R315" i="11"/>
  <c r="T315" i="11" s="1"/>
  <c r="S315" i="11"/>
  <c r="AC315" i="11"/>
  <c r="I316" i="11"/>
  <c r="M316" i="11"/>
  <c r="N316" i="11" s="1"/>
  <c r="R316" i="11"/>
  <c r="T316" i="11" s="1"/>
  <c r="S316" i="11"/>
  <c r="AC316" i="11"/>
  <c r="I317" i="11"/>
  <c r="AA317" i="11" s="1"/>
  <c r="AB317" i="11" s="1"/>
  <c r="AD317" i="11" s="1"/>
  <c r="O317" i="11" s="1"/>
  <c r="M317" i="11"/>
  <c r="N317" i="11" s="1"/>
  <c r="R317" i="11"/>
  <c r="T317" i="11"/>
  <c r="S317" i="11"/>
  <c r="AC317" i="11"/>
  <c r="I318" i="11"/>
  <c r="AA318" i="11"/>
  <c r="M318" i="11"/>
  <c r="N318" i="11" s="1"/>
  <c r="R318" i="11"/>
  <c r="T318" i="11" s="1"/>
  <c r="S318" i="11"/>
  <c r="AC318" i="11"/>
  <c r="I319" i="11"/>
  <c r="AA319" i="11" s="1"/>
  <c r="AB319" i="11" s="1"/>
  <c r="AD319" i="11" s="1"/>
  <c r="O319" i="11" s="1"/>
  <c r="M319" i="11"/>
  <c r="N319" i="11" s="1"/>
  <c r="R319" i="11"/>
  <c r="T319" i="11" s="1"/>
  <c r="S319" i="11"/>
  <c r="AC319" i="11"/>
  <c r="I320" i="11"/>
  <c r="AA320" i="11" s="1"/>
  <c r="AB320" i="11" s="1"/>
  <c r="AD320" i="11" s="1"/>
  <c r="O320" i="11" s="1"/>
  <c r="M320" i="11"/>
  <c r="N320" i="11" s="1"/>
  <c r="R320" i="11"/>
  <c r="T320" i="11" s="1"/>
  <c r="S320" i="11"/>
  <c r="AC320" i="11"/>
  <c r="I321" i="11"/>
  <c r="M321" i="11"/>
  <c r="N321" i="11" s="1"/>
  <c r="R321" i="11"/>
  <c r="T321" i="11" s="1"/>
  <c r="S321" i="11"/>
  <c r="AC321" i="11"/>
  <c r="I322" i="11"/>
  <c r="M322" i="11"/>
  <c r="N322" i="11" s="1"/>
  <c r="R322" i="11"/>
  <c r="T322" i="11" s="1"/>
  <c r="S322" i="11"/>
  <c r="AC322" i="11"/>
  <c r="I323" i="11"/>
  <c r="M323" i="11"/>
  <c r="N323" i="11" s="1"/>
  <c r="R323" i="11"/>
  <c r="T323" i="11" s="1"/>
  <c r="S323" i="11"/>
  <c r="AC323" i="11"/>
  <c r="I324" i="11"/>
  <c r="M324" i="11"/>
  <c r="N324" i="11" s="1"/>
  <c r="R324" i="11"/>
  <c r="T324" i="11" s="1"/>
  <c r="S324" i="11"/>
  <c r="AC324" i="11"/>
  <c r="I325" i="11"/>
  <c r="M325" i="11"/>
  <c r="N325" i="11" s="1"/>
  <c r="R325" i="11"/>
  <c r="T325" i="11"/>
  <c r="S325" i="11"/>
  <c r="AC325" i="11"/>
  <c r="I326" i="11"/>
  <c r="M326" i="11"/>
  <c r="N326" i="11" s="1"/>
  <c r="R326" i="11"/>
  <c r="T326" i="11" s="1"/>
  <c r="S326" i="11"/>
  <c r="AC326" i="11"/>
  <c r="I327" i="11"/>
  <c r="M327" i="11"/>
  <c r="N327" i="11" s="1"/>
  <c r="R327" i="11"/>
  <c r="T327" i="11" s="1"/>
  <c r="S327" i="11"/>
  <c r="AC327" i="11"/>
  <c r="I328" i="11"/>
  <c r="M328" i="11"/>
  <c r="N328" i="11" s="1"/>
  <c r="R328" i="11"/>
  <c r="T328" i="11" s="1"/>
  <c r="S328" i="11"/>
  <c r="AC328" i="11"/>
  <c r="I329" i="11"/>
  <c r="AA329" i="11" s="1"/>
  <c r="AB329" i="11" s="1"/>
  <c r="AD329" i="11" s="1"/>
  <c r="O329" i="11" s="1"/>
  <c r="M329" i="11"/>
  <c r="N329" i="11"/>
  <c r="R329" i="11"/>
  <c r="T329" i="11" s="1"/>
  <c r="S329" i="11"/>
  <c r="AC329" i="11"/>
  <c r="I330" i="11"/>
  <c r="AA330" i="11" s="1"/>
  <c r="M330" i="11"/>
  <c r="N330" i="11" s="1"/>
  <c r="R330" i="11"/>
  <c r="T330" i="11" s="1"/>
  <c r="S330" i="11"/>
  <c r="AC330" i="11"/>
  <c r="I331" i="11"/>
  <c r="M331" i="11"/>
  <c r="N331" i="11" s="1"/>
  <c r="R331" i="11"/>
  <c r="T331" i="11" s="1"/>
  <c r="S331" i="11"/>
  <c r="AC331" i="11"/>
  <c r="I332" i="11"/>
  <c r="M332" i="11"/>
  <c r="N332" i="11" s="1"/>
  <c r="R332" i="11"/>
  <c r="T332" i="11" s="1"/>
  <c r="S332" i="11"/>
  <c r="AA332" i="11"/>
  <c r="AB332" i="11" s="1"/>
  <c r="AD332" i="11" s="1"/>
  <c r="O332" i="11" s="1"/>
  <c r="AC332" i="11"/>
  <c r="I333" i="11"/>
  <c r="M333" i="11"/>
  <c r="N333" i="11" s="1"/>
  <c r="R333" i="11"/>
  <c r="T333" i="11" s="1"/>
  <c r="S333" i="11"/>
  <c r="AA333" i="11"/>
  <c r="AC333" i="11"/>
  <c r="I334" i="11"/>
  <c r="AA334" i="11"/>
  <c r="M334" i="11"/>
  <c r="N334" i="11" s="1"/>
  <c r="R334" i="11"/>
  <c r="T334" i="11" s="1"/>
  <c r="S334" i="11"/>
  <c r="AB334" i="11"/>
  <c r="AD334" i="11" s="1"/>
  <c r="O334" i="11" s="1"/>
  <c r="AC334" i="11"/>
  <c r="I335" i="11"/>
  <c r="AA335" i="11" s="1"/>
  <c r="M335" i="11"/>
  <c r="N335" i="11" s="1"/>
  <c r="R335" i="11"/>
  <c r="T335" i="11" s="1"/>
  <c r="S335" i="11"/>
  <c r="AC335" i="11"/>
  <c r="I336" i="11"/>
  <c r="M336" i="11"/>
  <c r="N336" i="11" s="1"/>
  <c r="R336" i="11"/>
  <c r="T336" i="11" s="1"/>
  <c r="S336" i="11"/>
  <c r="AC336" i="11"/>
  <c r="I337" i="11"/>
  <c r="M337" i="11"/>
  <c r="N337" i="11" s="1"/>
  <c r="R337" i="11"/>
  <c r="T337" i="11" s="1"/>
  <c r="S337" i="11"/>
  <c r="AC337" i="11"/>
  <c r="I338" i="11"/>
  <c r="AA338" i="11" s="1"/>
  <c r="M338" i="11"/>
  <c r="N338" i="11" s="1"/>
  <c r="R338" i="11"/>
  <c r="T338" i="11" s="1"/>
  <c r="S338" i="11"/>
  <c r="AC338" i="11"/>
  <c r="I339" i="11"/>
  <c r="M339" i="11"/>
  <c r="N339" i="11" s="1"/>
  <c r="R339" i="11"/>
  <c r="T339" i="11" s="1"/>
  <c r="S339" i="11"/>
  <c r="AC339" i="11"/>
  <c r="I340" i="11"/>
  <c r="AA340" i="11" s="1"/>
  <c r="AB340" i="11" s="1"/>
  <c r="AD340" i="11" s="1"/>
  <c r="O340" i="11" s="1"/>
  <c r="M340" i="11"/>
  <c r="N340" i="11" s="1"/>
  <c r="R340" i="11"/>
  <c r="T340" i="11" s="1"/>
  <c r="S340" i="11"/>
  <c r="AC340" i="11"/>
  <c r="I341" i="11"/>
  <c r="M341" i="11"/>
  <c r="N341" i="11" s="1"/>
  <c r="R341" i="11"/>
  <c r="T341" i="11" s="1"/>
  <c r="S341" i="11"/>
  <c r="AC341" i="11"/>
  <c r="I342" i="11"/>
  <c r="AA342" i="11" s="1"/>
  <c r="AB342" i="11" s="1"/>
  <c r="AD342" i="11" s="1"/>
  <c r="O342" i="11" s="1"/>
  <c r="M342" i="11"/>
  <c r="N342" i="11" s="1"/>
  <c r="R342" i="11"/>
  <c r="T342" i="11" s="1"/>
  <c r="S342" i="11"/>
  <c r="AC342" i="11"/>
  <c r="I343" i="11"/>
  <c r="M343" i="11"/>
  <c r="N343" i="11" s="1"/>
  <c r="R343" i="11"/>
  <c r="S343" i="11"/>
  <c r="T343" i="11"/>
  <c r="AC343" i="11"/>
  <c r="I344" i="11"/>
  <c r="AA344" i="11" s="1"/>
  <c r="AB344" i="11" s="1"/>
  <c r="AD344" i="11" s="1"/>
  <c r="O344" i="11" s="1"/>
  <c r="M344" i="11"/>
  <c r="N344" i="11" s="1"/>
  <c r="R344" i="11"/>
  <c r="T344" i="11"/>
  <c r="S344" i="11"/>
  <c r="AC344" i="11"/>
  <c r="I345" i="11"/>
  <c r="M345" i="11"/>
  <c r="N345" i="11" s="1"/>
  <c r="R345" i="11"/>
  <c r="T345" i="11"/>
  <c r="S345" i="11"/>
  <c r="AC345" i="11"/>
  <c r="I346" i="11"/>
  <c r="M346" i="11"/>
  <c r="N346" i="11" s="1"/>
  <c r="R346" i="11"/>
  <c r="T346" i="11" s="1"/>
  <c r="S346" i="11"/>
  <c r="AC346" i="11"/>
  <c r="I347" i="11"/>
  <c r="M347" i="11"/>
  <c r="N347" i="11" s="1"/>
  <c r="R347" i="11"/>
  <c r="T347" i="11" s="1"/>
  <c r="S347" i="11"/>
  <c r="AC347" i="11"/>
  <c r="I348" i="11"/>
  <c r="M348" i="11"/>
  <c r="N348" i="11" s="1"/>
  <c r="R348" i="11"/>
  <c r="T348" i="11" s="1"/>
  <c r="S348" i="11"/>
  <c r="AA348" i="11"/>
  <c r="AC348" i="11"/>
  <c r="I349" i="11"/>
  <c r="M349" i="11"/>
  <c r="N349" i="11" s="1"/>
  <c r="R349" i="11"/>
  <c r="T349" i="11" s="1"/>
  <c r="S349" i="11"/>
  <c r="AA349" i="11"/>
  <c r="AB349" i="11" s="1"/>
  <c r="AD349" i="11" s="1"/>
  <c r="O349" i="11" s="1"/>
  <c r="AC349" i="11"/>
  <c r="I350" i="11"/>
  <c r="M350" i="11"/>
  <c r="N350" i="11" s="1"/>
  <c r="R350" i="11"/>
  <c r="T350" i="11"/>
  <c r="S350" i="11"/>
  <c r="AC350" i="11"/>
  <c r="I351" i="11"/>
  <c r="M351" i="11"/>
  <c r="N351" i="11" s="1"/>
  <c r="R351" i="11"/>
  <c r="T351" i="11" s="1"/>
  <c r="S351" i="11"/>
  <c r="AC351" i="11"/>
  <c r="I352" i="11"/>
  <c r="M352" i="11"/>
  <c r="N352" i="11" s="1"/>
  <c r="R352" i="11"/>
  <c r="T352" i="11" s="1"/>
  <c r="S352" i="11"/>
  <c r="AA352" i="11"/>
  <c r="AC352" i="11"/>
  <c r="I353" i="11"/>
  <c r="AA353" i="11"/>
  <c r="AB353" i="11" s="1"/>
  <c r="AD353" i="11" s="1"/>
  <c r="O353" i="11" s="1"/>
  <c r="M353" i="11"/>
  <c r="N353" i="11" s="1"/>
  <c r="R353" i="11"/>
  <c r="T353" i="11"/>
  <c r="S353" i="11"/>
  <c r="AC353" i="11"/>
  <c r="I354" i="11"/>
  <c r="M354" i="11"/>
  <c r="N354" i="11" s="1"/>
  <c r="R354" i="11"/>
  <c r="T354" i="11"/>
  <c r="S354" i="11"/>
  <c r="AC354" i="11"/>
  <c r="I355" i="11"/>
  <c r="M355" i="11"/>
  <c r="N355" i="11" s="1"/>
  <c r="R355" i="11"/>
  <c r="T355" i="11"/>
  <c r="S355" i="11"/>
  <c r="AC355" i="11"/>
  <c r="I356" i="11"/>
  <c r="AA356" i="11"/>
  <c r="AB356" i="11" s="1"/>
  <c r="AD356" i="11" s="1"/>
  <c r="O356" i="11" s="1"/>
  <c r="M356" i="11"/>
  <c r="N356" i="11" s="1"/>
  <c r="R356" i="11"/>
  <c r="T356" i="11"/>
  <c r="S356" i="11"/>
  <c r="AC356" i="11"/>
  <c r="I357" i="11"/>
  <c r="AA357" i="11"/>
  <c r="M357" i="11"/>
  <c r="N357" i="11" s="1"/>
  <c r="R357" i="11"/>
  <c r="T357" i="11"/>
  <c r="S357" i="11"/>
  <c r="AC357" i="11"/>
  <c r="I358" i="11"/>
  <c r="AA358" i="11"/>
  <c r="AB358" i="11" s="1"/>
  <c r="AD358" i="11" s="1"/>
  <c r="O358" i="11" s="1"/>
  <c r="M358" i="11"/>
  <c r="N358" i="11" s="1"/>
  <c r="R358" i="11"/>
  <c r="T358" i="11" s="1"/>
  <c r="S358" i="11"/>
  <c r="AC358" i="11"/>
  <c r="I359" i="11"/>
  <c r="M359" i="11"/>
  <c r="N359" i="11" s="1"/>
  <c r="R359" i="11"/>
  <c r="T359" i="11"/>
  <c r="S359" i="11"/>
  <c r="AC359" i="11"/>
  <c r="I360" i="11"/>
  <c r="AA360" i="11"/>
  <c r="M360" i="11"/>
  <c r="N360" i="11" s="1"/>
  <c r="R360" i="11"/>
  <c r="T360" i="11" s="1"/>
  <c r="S360" i="11"/>
  <c r="AC360" i="11"/>
  <c r="I361" i="11"/>
  <c r="M361" i="11"/>
  <c r="N361" i="11" s="1"/>
  <c r="R361" i="11"/>
  <c r="T361" i="11" s="1"/>
  <c r="S361" i="11"/>
  <c r="AC361" i="11"/>
  <c r="I362" i="11"/>
  <c r="AA362" i="11" s="1"/>
  <c r="AB362" i="11" s="1"/>
  <c r="AD362" i="11" s="1"/>
  <c r="O362" i="11" s="1"/>
  <c r="M362" i="11"/>
  <c r="N362" i="11" s="1"/>
  <c r="R362" i="11"/>
  <c r="T362" i="11"/>
  <c r="S362" i="11"/>
  <c r="AC362" i="11"/>
  <c r="I363" i="11"/>
  <c r="AA363" i="11" s="1"/>
  <c r="M363" i="11"/>
  <c r="N363" i="11" s="1"/>
  <c r="R363" i="11"/>
  <c r="T363" i="11"/>
  <c r="S363" i="11"/>
  <c r="AC363" i="11"/>
  <c r="I364" i="11"/>
  <c r="AA364" i="11"/>
  <c r="AB364" i="11" s="1"/>
  <c r="AD364" i="11" s="1"/>
  <c r="O364" i="11" s="1"/>
  <c r="M364" i="11"/>
  <c r="N364" i="11" s="1"/>
  <c r="R364" i="11"/>
  <c r="T364" i="11" s="1"/>
  <c r="S364" i="11"/>
  <c r="AC364" i="11"/>
  <c r="I365" i="11"/>
  <c r="AA365" i="11" s="1"/>
  <c r="M365" i="11"/>
  <c r="N365" i="11" s="1"/>
  <c r="R365" i="11"/>
  <c r="T365" i="11"/>
  <c r="S365" i="11"/>
  <c r="AC365" i="11"/>
  <c r="I366" i="11"/>
  <c r="M366" i="11"/>
  <c r="N366" i="11" s="1"/>
  <c r="R366" i="11"/>
  <c r="T366" i="11" s="1"/>
  <c r="S366" i="11"/>
  <c r="AC366" i="11"/>
  <c r="I367" i="11"/>
  <c r="AA367" i="11" s="1"/>
  <c r="M367" i="11"/>
  <c r="N367" i="11" s="1"/>
  <c r="R367" i="11"/>
  <c r="T367" i="11" s="1"/>
  <c r="S367" i="11"/>
  <c r="AC367" i="11"/>
  <c r="I368" i="11"/>
  <c r="M368" i="11"/>
  <c r="N368" i="11" s="1"/>
  <c r="R368" i="11"/>
  <c r="T368" i="11" s="1"/>
  <c r="S368" i="11"/>
  <c r="AA368" i="11"/>
  <c r="AB368" i="11" s="1"/>
  <c r="AD368" i="11" s="1"/>
  <c r="O368" i="11" s="1"/>
  <c r="AC368" i="11"/>
  <c r="I369" i="11"/>
  <c r="M369" i="11"/>
  <c r="N369" i="11" s="1"/>
  <c r="R369" i="11"/>
  <c r="T369" i="11" s="1"/>
  <c r="S369" i="11"/>
  <c r="AA369" i="11"/>
  <c r="AC369" i="11"/>
  <c r="I370" i="11"/>
  <c r="M370" i="11"/>
  <c r="N370" i="11" s="1"/>
  <c r="R370" i="11"/>
  <c r="T370" i="11" s="1"/>
  <c r="S370" i="11"/>
  <c r="AC370" i="11"/>
  <c r="I371" i="11"/>
  <c r="AA371" i="11" s="1"/>
  <c r="AB371" i="11" s="1"/>
  <c r="AD371" i="11" s="1"/>
  <c r="O371" i="11" s="1"/>
  <c r="M371" i="11"/>
  <c r="N371" i="11" s="1"/>
  <c r="R371" i="11"/>
  <c r="T371" i="11" s="1"/>
  <c r="S371" i="11"/>
  <c r="AC371" i="11"/>
  <c r="I372" i="11"/>
  <c r="M372" i="11"/>
  <c r="N372" i="11" s="1"/>
  <c r="R372" i="11"/>
  <c r="T372" i="11" s="1"/>
  <c r="S372" i="11"/>
  <c r="AC372" i="11"/>
  <c r="I373" i="11"/>
  <c r="AA373" i="11"/>
  <c r="M373" i="11"/>
  <c r="N373" i="11" s="1"/>
  <c r="R373" i="11"/>
  <c r="T373" i="11" s="1"/>
  <c r="S373" i="11"/>
  <c r="AC373" i="11"/>
  <c r="I374" i="11"/>
  <c r="AA374" i="11" s="1"/>
  <c r="M374" i="11"/>
  <c r="N374" i="11" s="1"/>
  <c r="R374" i="11"/>
  <c r="T374" i="11" s="1"/>
  <c r="S374" i="11"/>
  <c r="AC374" i="11"/>
  <c r="I375" i="11"/>
  <c r="M375" i="11"/>
  <c r="N375" i="11" s="1"/>
  <c r="R375" i="11"/>
  <c r="T375" i="11" s="1"/>
  <c r="S375" i="11"/>
  <c r="AC375" i="11"/>
  <c r="I376" i="11"/>
  <c r="M376" i="11"/>
  <c r="N376" i="11" s="1"/>
  <c r="R376" i="11"/>
  <c r="T376" i="11" s="1"/>
  <c r="S376" i="11"/>
  <c r="AA376" i="11"/>
  <c r="AC376" i="11"/>
  <c r="I377" i="11"/>
  <c r="AA377" i="11" s="1"/>
  <c r="M377" i="11"/>
  <c r="N377" i="11" s="1"/>
  <c r="R377" i="11"/>
  <c r="T377" i="11"/>
  <c r="S377" i="11"/>
  <c r="AC377" i="11"/>
  <c r="I378" i="11"/>
  <c r="AA378" i="11"/>
  <c r="AB378" i="11" s="1"/>
  <c r="AD378" i="11" s="1"/>
  <c r="O378" i="11" s="1"/>
  <c r="M378" i="11"/>
  <c r="N378" i="11" s="1"/>
  <c r="R378" i="11"/>
  <c r="T378" i="11" s="1"/>
  <c r="S378" i="11"/>
  <c r="AC378" i="11"/>
  <c r="I379" i="11"/>
  <c r="M379" i="11"/>
  <c r="N379" i="11" s="1"/>
  <c r="R379" i="11"/>
  <c r="T379" i="11" s="1"/>
  <c r="S379" i="11"/>
  <c r="AC379" i="11"/>
  <c r="I380" i="11"/>
  <c r="AA380" i="11" s="1"/>
  <c r="AB380" i="11" s="1"/>
  <c r="AD380" i="11" s="1"/>
  <c r="O380" i="11" s="1"/>
  <c r="M380" i="11"/>
  <c r="N380" i="11" s="1"/>
  <c r="R380" i="11"/>
  <c r="T380" i="11" s="1"/>
  <c r="S380" i="11"/>
  <c r="AC380" i="11"/>
  <c r="I381" i="11"/>
  <c r="M381" i="11"/>
  <c r="N381" i="11" s="1"/>
  <c r="R381" i="11"/>
  <c r="T381" i="11" s="1"/>
  <c r="S381" i="11"/>
  <c r="AC381" i="11"/>
  <c r="I382" i="11"/>
  <c r="M382" i="11"/>
  <c r="N382" i="11" s="1"/>
  <c r="R382" i="11"/>
  <c r="T382" i="11" s="1"/>
  <c r="S382" i="11"/>
  <c r="AA382" i="11"/>
  <c r="AB382" i="11" s="1"/>
  <c r="AD382" i="11" s="1"/>
  <c r="O382" i="11" s="1"/>
  <c r="AC382" i="11"/>
  <c r="I383" i="11"/>
  <c r="M383" i="11"/>
  <c r="N383" i="11" s="1"/>
  <c r="R383" i="11"/>
  <c r="T383" i="11" s="1"/>
  <c r="S383" i="11"/>
  <c r="AA383" i="11"/>
  <c r="AC383" i="11"/>
  <c r="I384" i="11"/>
  <c r="AA384" i="11" s="1"/>
  <c r="M384" i="11"/>
  <c r="N384" i="11" s="1"/>
  <c r="R384" i="11"/>
  <c r="T384" i="11"/>
  <c r="S384" i="11"/>
  <c r="AC384" i="11"/>
  <c r="I385" i="11"/>
  <c r="AA385" i="11" s="1"/>
  <c r="AB385" i="11" s="1"/>
  <c r="AD385" i="11" s="1"/>
  <c r="O385" i="11" s="1"/>
  <c r="M385" i="11"/>
  <c r="N385" i="11" s="1"/>
  <c r="R385" i="11"/>
  <c r="T385" i="11"/>
  <c r="S385" i="11"/>
  <c r="AC385" i="11"/>
  <c r="I386" i="11"/>
  <c r="AA386" i="11"/>
  <c r="AB386" i="11" s="1"/>
  <c r="AD386" i="11" s="1"/>
  <c r="O386" i="11" s="1"/>
  <c r="M386" i="11"/>
  <c r="N386" i="11" s="1"/>
  <c r="R386" i="11"/>
  <c r="T386" i="11" s="1"/>
  <c r="S386" i="11"/>
  <c r="AC386" i="11"/>
  <c r="I387" i="11"/>
  <c r="M387" i="11"/>
  <c r="N387" i="11" s="1"/>
  <c r="R387" i="11"/>
  <c r="T387" i="11" s="1"/>
  <c r="S387" i="11"/>
  <c r="AA387" i="11"/>
  <c r="AB387" i="11" s="1"/>
  <c r="AD387" i="11" s="1"/>
  <c r="O387" i="11" s="1"/>
  <c r="AC387" i="11"/>
  <c r="I388" i="11"/>
  <c r="M388" i="11"/>
  <c r="N388" i="11" s="1"/>
  <c r="R388" i="11"/>
  <c r="T388" i="11" s="1"/>
  <c r="S388" i="11"/>
  <c r="AA388" i="11"/>
  <c r="AC388" i="11"/>
  <c r="I389" i="11"/>
  <c r="M389" i="11"/>
  <c r="N389" i="11" s="1"/>
  <c r="R389" i="11"/>
  <c r="T389" i="11"/>
  <c r="S389" i="11"/>
  <c r="AC389" i="11"/>
  <c r="I390" i="11"/>
  <c r="AA390" i="11"/>
  <c r="M390" i="11"/>
  <c r="N390" i="11" s="1"/>
  <c r="R390" i="11"/>
  <c r="T390" i="11" s="1"/>
  <c r="S390" i="11"/>
  <c r="AC390" i="11"/>
  <c r="I391" i="11"/>
  <c r="M391" i="11"/>
  <c r="N391" i="11" s="1"/>
  <c r="R391" i="11"/>
  <c r="T391" i="11" s="1"/>
  <c r="S391" i="11"/>
  <c r="AA391" i="11"/>
  <c r="AB391" i="11" s="1"/>
  <c r="AD391" i="11" s="1"/>
  <c r="O391" i="11" s="1"/>
  <c r="AC391" i="11"/>
  <c r="I392" i="11"/>
  <c r="M392" i="11"/>
  <c r="N392" i="11" s="1"/>
  <c r="R392" i="11"/>
  <c r="T392" i="11" s="1"/>
  <c r="S392" i="11"/>
  <c r="AC392" i="11"/>
  <c r="I393" i="11"/>
  <c r="AA393" i="11" s="1"/>
  <c r="AB393" i="11" s="1"/>
  <c r="AD393" i="11" s="1"/>
  <c r="O393" i="11" s="1"/>
  <c r="M393" i="11"/>
  <c r="N393" i="11" s="1"/>
  <c r="R393" i="11"/>
  <c r="T393" i="11" s="1"/>
  <c r="S393" i="11"/>
  <c r="AC393" i="11"/>
  <c r="I394" i="11"/>
  <c r="AA394" i="11" s="1"/>
  <c r="AB394" i="11" s="1"/>
  <c r="AD394" i="11" s="1"/>
  <c r="O394" i="11" s="1"/>
  <c r="M394" i="11"/>
  <c r="N394" i="11" s="1"/>
  <c r="R394" i="11"/>
  <c r="T394" i="11" s="1"/>
  <c r="S394" i="11"/>
  <c r="AC394" i="11"/>
  <c r="I395" i="11"/>
  <c r="AA395" i="11" s="1"/>
  <c r="M395" i="11"/>
  <c r="N395" i="11" s="1"/>
  <c r="R395" i="11"/>
  <c r="T395" i="11" s="1"/>
  <c r="S395" i="11"/>
  <c r="AC395" i="11"/>
  <c r="I396" i="11"/>
  <c r="AA396" i="11" s="1"/>
  <c r="M396" i="11"/>
  <c r="N396" i="11" s="1"/>
  <c r="R396" i="11"/>
  <c r="T396" i="11"/>
  <c r="S396" i="11"/>
  <c r="AC396" i="11"/>
  <c r="I397" i="11"/>
  <c r="AA397" i="11" s="1"/>
  <c r="M397" i="11"/>
  <c r="N397" i="11" s="1"/>
  <c r="R397" i="11"/>
  <c r="T397" i="11" s="1"/>
  <c r="S397" i="11"/>
  <c r="AC397" i="11"/>
  <c r="I398" i="11"/>
  <c r="AA398" i="11" s="1"/>
  <c r="AB398" i="11" s="1"/>
  <c r="AD398" i="11" s="1"/>
  <c r="O398" i="11" s="1"/>
  <c r="M398" i="11"/>
  <c r="N398" i="11" s="1"/>
  <c r="R398" i="11"/>
  <c r="T398" i="11" s="1"/>
  <c r="S398" i="11"/>
  <c r="AC398" i="11"/>
  <c r="I399" i="11"/>
  <c r="M399" i="11"/>
  <c r="N399" i="11" s="1"/>
  <c r="R399" i="11"/>
  <c r="T399" i="11" s="1"/>
  <c r="S399" i="11"/>
  <c r="AA399" i="11"/>
  <c r="AC399" i="11"/>
  <c r="I400" i="11"/>
  <c r="M400" i="11"/>
  <c r="N400" i="11" s="1"/>
  <c r="R400" i="11"/>
  <c r="T400" i="11" s="1"/>
  <c r="S400" i="11"/>
  <c r="AC400" i="11"/>
  <c r="I401" i="11"/>
  <c r="AA401" i="11" s="1"/>
  <c r="AB401" i="11" s="1"/>
  <c r="AD401" i="11" s="1"/>
  <c r="O401" i="11" s="1"/>
  <c r="M401" i="11"/>
  <c r="N401" i="11"/>
  <c r="R401" i="11"/>
  <c r="T401" i="11" s="1"/>
  <c r="S401" i="11"/>
  <c r="AC401" i="11"/>
  <c r="I402" i="11"/>
  <c r="AA402" i="11" s="1"/>
  <c r="M402" i="11"/>
  <c r="N402" i="11" s="1"/>
  <c r="R402" i="11"/>
  <c r="T402" i="11" s="1"/>
  <c r="S402" i="11"/>
  <c r="AC402" i="11"/>
  <c r="I403" i="11"/>
  <c r="M403" i="11"/>
  <c r="N403" i="11" s="1"/>
  <c r="R403" i="11"/>
  <c r="T403" i="11" s="1"/>
  <c r="S403" i="11"/>
  <c r="AA403" i="11"/>
  <c r="AC403" i="11"/>
  <c r="I404" i="11"/>
  <c r="M404" i="11"/>
  <c r="N404" i="11" s="1"/>
  <c r="R404" i="11"/>
  <c r="T404" i="11" s="1"/>
  <c r="S404" i="11"/>
  <c r="AC404" i="11"/>
  <c r="I405" i="11"/>
  <c r="AA405" i="11" s="1"/>
  <c r="M405" i="11"/>
  <c r="N405" i="11" s="1"/>
  <c r="R405" i="11"/>
  <c r="T405" i="11"/>
  <c r="S405" i="11"/>
  <c r="AC405" i="11"/>
  <c r="I406" i="11"/>
  <c r="AA406" i="11"/>
  <c r="AB406" i="11" s="1"/>
  <c r="AD406" i="11" s="1"/>
  <c r="O406" i="11" s="1"/>
  <c r="M406" i="11"/>
  <c r="N406" i="11" s="1"/>
  <c r="R406" i="11"/>
  <c r="T406" i="11" s="1"/>
  <c r="S406" i="11"/>
  <c r="AC406" i="11"/>
  <c r="I407" i="11"/>
  <c r="M407" i="11"/>
  <c r="N407" i="11" s="1"/>
  <c r="R407" i="11"/>
  <c r="T407" i="11" s="1"/>
  <c r="S407" i="11"/>
  <c r="AC407" i="11"/>
  <c r="I408" i="11"/>
  <c r="AA408" i="11" s="1"/>
  <c r="M408" i="11"/>
  <c r="N408" i="11" s="1"/>
  <c r="R408" i="11"/>
  <c r="T408" i="11"/>
  <c r="S408" i="11"/>
  <c r="AC408" i="11"/>
  <c r="I409" i="11"/>
  <c r="M409" i="11"/>
  <c r="N409" i="11" s="1"/>
  <c r="R409" i="11"/>
  <c r="T409" i="11" s="1"/>
  <c r="S409" i="11"/>
  <c r="AC409" i="11"/>
  <c r="I410" i="11"/>
  <c r="AA410" i="11" s="1"/>
  <c r="M410" i="11"/>
  <c r="N410" i="11" s="1"/>
  <c r="R410" i="11"/>
  <c r="S410" i="11"/>
  <c r="T410" i="11"/>
  <c r="AC410" i="11"/>
  <c r="I411" i="11"/>
  <c r="M411" i="11"/>
  <c r="N411" i="11" s="1"/>
  <c r="R411" i="11"/>
  <c r="T411" i="11" s="1"/>
  <c r="S411" i="11"/>
  <c r="AA411" i="11"/>
  <c r="AC411" i="11"/>
  <c r="I412" i="11"/>
  <c r="M412" i="11"/>
  <c r="N412" i="11" s="1"/>
  <c r="R412" i="11"/>
  <c r="T412" i="11" s="1"/>
  <c r="S412" i="11"/>
  <c r="AC412" i="11"/>
  <c r="I413" i="11"/>
  <c r="AA413" i="11" s="1"/>
  <c r="M413" i="11"/>
  <c r="N413" i="11"/>
  <c r="R413" i="11"/>
  <c r="T413" i="11" s="1"/>
  <c r="S413" i="11"/>
  <c r="AC413" i="11"/>
  <c r="I414" i="11"/>
  <c r="AA414" i="11" s="1"/>
  <c r="AB414" i="11" s="1"/>
  <c r="AD414" i="11" s="1"/>
  <c r="O414" i="11" s="1"/>
  <c r="M414" i="11"/>
  <c r="N414" i="11" s="1"/>
  <c r="R414" i="11"/>
  <c r="T414" i="11" s="1"/>
  <c r="S414" i="11"/>
  <c r="AC414" i="11"/>
  <c r="I415" i="11"/>
  <c r="M415" i="11"/>
  <c r="N415" i="11" s="1"/>
  <c r="R415" i="11"/>
  <c r="T415" i="11" s="1"/>
  <c r="S415" i="11"/>
  <c r="AA415" i="11"/>
  <c r="AC415" i="11"/>
  <c r="I416" i="11"/>
  <c r="M416" i="11"/>
  <c r="N416" i="11" s="1"/>
  <c r="R416" i="11"/>
  <c r="T416" i="11"/>
  <c r="S416" i="11"/>
  <c r="AC416" i="11"/>
  <c r="I417" i="11"/>
  <c r="M417" i="11"/>
  <c r="N417" i="11" s="1"/>
  <c r="R417" i="11"/>
  <c r="T417" i="11" s="1"/>
  <c r="S417" i="11"/>
  <c r="AC417" i="11"/>
  <c r="I418" i="11"/>
  <c r="M418" i="11"/>
  <c r="N418" i="11" s="1"/>
  <c r="R418" i="11"/>
  <c r="T418" i="11" s="1"/>
  <c r="S418" i="11"/>
  <c r="AC418" i="11"/>
  <c r="I419" i="11"/>
  <c r="AA419" i="11" s="1"/>
  <c r="M419" i="11"/>
  <c r="N419" i="11" s="1"/>
  <c r="R419" i="11"/>
  <c r="T419" i="11" s="1"/>
  <c r="S419" i="11"/>
  <c r="AC419" i="11"/>
  <c r="I420" i="11"/>
  <c r="M420" i="11"/>
  <c r="N420" i="11" s="1"/>
  <c r="R420" i="11"/>
  <c r="T420" i="11"/>
  <c r="S420" i="11"/>
  <c r="AC420" i="11"/>
  <c r="I421" i="11"/>
  <c r="AA421" i="11"/>
  <c r="M421" i="11"/>
  <c r="N421" i="11" s="1"/>
  <c r="R421" i="11"/>
  <c r="T421" i="11" s="1"/>
  <c r="S421" i="11"/>
  <c r="AC421" i="11"/>
  <c r="I422" i="11"/>
  <c r="AA422" i="11" s="1"/>
  <c r="M422" i="11"/>
  <c r="N422" i="11" s="1"/>
  <c r="R422" i="11"/>
  <c r="T422" i="11" s="1"/>
  <c r="S422" i="11"/>
  <c r="AC422" i="11"/>
  <c r="I423" i="11"/>
  <c r="AA423" i="11" s="1"/>
  <c r="M423" i="11"/>
  <c r="N423" i="11" s="1"/>
  <c r="R423" i="11"/>
  <c r="T423" i="11" s="1"/>
  <c r="S423" i="11"/>
  <c r="AC423" i="11"/>
  <c r="I424" i="11"/>
  <c r="M424" i="11"/>
  <c r="N424" i="11" s="1"/>
  <c r="R424" i="11"/>
  <c r="T424" i="11" s="1"/>
  <c r="S424" i="11"/>
  <c r="AA424" i="11"/>
  <c r="AC424" i="11"/>
  <c r="I425" i="11"/>
  <c r="M425" i="11"/>
  <c r="N425" i="11" s="1"/>
  <c r="R425" i="11"/>
  <c r="T425" i="11"/>
  <c r="S425" i="11"/>
  <c r="AC425" i="11"/>
  <c r="I426" i="11"/>
  <c r="AA426" i="11"/>
  <c r="M426" i="11"/>
  <c r="N426" i="11" s="1"/>
  <c r="R426" i="11"/>
  <c r="T426" i="11" s="1"/>
  <c r="S426" i="11"/>
  <c r="AC426" i="11"/>
  <c r="I427" i="11"/>
  <c r="M427" i="11"/>
  <c r="N427" i="11" s="1"/>
  <c r="R427" i="11"/>
  <c r="T427" i="11" s="1"/>
  <c r="S427" i="11"/>
  <c r="AA427" i="11"/>
  <c r="AB427" i="11" s="1"/>
  <c r="AD427" i="11" s="1"/>
  <c r="O427" i="11" s="1"/>
  <c r="AC427" i="11"/>
  <c r="I428" i="11"/>
  <c r="M428" i="11"/>
  <c r="N428" i="11" s="1"/>
  <c r="R428" i="11"/>
  <c r="T428" i="11" s="1"/>
  <c r="S428" i="11"/>
  <c r="AC428" i="11"/>
  <c r="I429" i="11"/>
  <c r="AA429" i="11" s="1"/>
  <c r="M429" i="11"/>
  <c r="N429" i="11" s="1"/>
  <c r="R429" i="11"/>
  <c r="T429" i="11" s="1"/>
  <c r="S429" i="11"/>
  <c r="AC429" i="11"/>
  <c r="I430" i="11"/>
  <c r="AA430" i="11" s="1"/>
  <c r="AB430" i="11" s="1"/>
  <c r="AD430" i="11" s="1"/>
  <c r="O430" i="11" s="1"/>
  <c r="M430" i="11"/>
  <c r="N430" i="11" s="1"/>
  <c r="R430" i="11"/>
  <c r="T430" i="11"/>
  <c r="S430" i="11"/>
  <c r="AC430" i="11"/>
  <c r="I431" i="11"/>
  <c r="M431" i="11"/>
  <c r="N431" i="11" s="1"/>
  <c r="R431" i="11"/>
  <c r="T431" i="11" s="1"/>
  <c r="S431" i="11"/>
  <c r="AA431" i="11"/>
  <c r="AB431" i="11" s="1"/>
  <c r="AD431" i="11" s="1"/>
  <c r="O431" i="11" s="1"/>
  <c r="AC431" i="11"/>
  <c r="I432" i="11"/>
  <c r="M432" i="11"/>
  <c r="N432" i="11" s="1"/>
  <c r="R432" i="11"/>
  <c r="T432" i="11"/>
  <c r="S432" i="11"/>
  <c r="AC432" i="11"/>
  <c r="I433" i="11"/>
  <c r="M433" i="11"/>
  <c r="N433" i="11" s="1"/>
  <c r="R433" i="11"/>
  <c r="T433" i="11"/>
  <c r="S433" i="11"/>
  <c r="AC433" i="11"/>
  <c r="I434" i="11"/>
  <c r="AA434" i="11"/>
  <c r="M434" i="11"/>
  <c r="N434" i="11" s="1"/>
  <c r="R434" i="11"/>
  <c r="T434" i="11" s="1"/>
  <c r="S434" i="11"/>
  <c r="AC434" i="11"/>
  <c r="I435" i="11"/>
  <c r="M435" i="11"/>
  <c r="N435" i="11" s="1"/>
  <c r="R435" i="11"/>
  <c r="T435" i="11"/>
  <c r="S435" i="11"/>
  <c r="AC435" i="11"/>
  <c r="I436" i="11"/>
  <c r="AA436" i="11" s="1"/>
  <c r="M436" i="11"/>
  <c r="N436" i="11" s="1"/>
  <c r="R436" i="11"/>
  <c r="T436" i="11"/>
  <c r="S436" i="11"/>
  <c r="AC436" i="11"/>
  <c r="I437" i="11"/>
  <c r="AA437" i="11"/>
  <c r="AB437" i="11" s="1"/>
  <c r="AD437" i="11" s="1"/>
  <c r="O437" i="11" s="1"/>
  <c r="M437" i="11"/>
  <c r="N437" i="11" s="1"/>
  <c r="R437" i="11"/>
  <c r="T437" i="11" s="1"/>
  <c r="S437" i="11"/>
  <c r="AC437" i="11"/>
  <c r="I438" i="11"/>
  <c r="M438" i="11"/>
  <c r="N438" i="11" s="1"/>
  <c r="R438" i="11"/>
  <c r="T438" i="11" s="1"/>
  <c r="S438" i="11"/>
  <c r="AC438" i="11"/>
  <c r="I439" i="11"/>
  <c r="M439" i="11"/>
  <c r="N439" i="11" s="1"/>
  <c r="R439" i="11"/>
  <c r="T439" i="11" s="1"/>
  <c r="S439" i="11"/>
  <c r="AC439" i="11"/>
  <c r="I440" i="11"/>
  <c r="AA440" i="11" s="1"/>
  <c r="AB440" i="11"/>
  <c r="AD440" i="11" s="1"/>
  <c r="O440" i="11" s="1"/>
  <c r="M440" i="11"/>
  <c r="N440" i="11" s="1"/>
  <c r="R440" i="11"/>
  <c r="T440" i="11" s="1"/>
  <c r="S440" i="11"/>
  <c r="AC440" i="11"/>
  <c r="I441" i="11"/>
  <c r="M441" i="11"/>
  <c r="N441" i="11" s="1"/>
  <c r="R441" i="11"/>
  <c r="T441" i="11"/>
  <c r="S441" i="11"/>
  <c r="AC441" i="11"/>
  <c r="I442" i="11"/>
  <c r="AA442" i="11"/>
  <c r="AB442" i="11" s="1"/>
  <c r="AD442" i="11" s="1"/>
  <c r="O442" i="11" s="1"/>
  <c r="M442" i="11"/>
  <c r="N442" i="11" s="1"/>
  <c r="R442" i="11"/>
  <c r="T442" i="11" s="1"/>
  <c r="S442" i="11"/>
  <c r="AC442" i="11"/>
  <c r="I443" i="11"/>
  <c r="M443" i="11"/>
  <c r="N443" i="11" s="1"/>
  <c r="R443" i="11"/>
  <c r="T443" i="11"/>
  <c r="S443" i="11"/>
  <c r="AA443" i="11"/>
  <c r="AC443" i="11"/>
  <c r="I444" i="11"/>
  <c r="AA444" i="11" s="1"/>
  <c r="M444" i="11"/>
  <c r="N444" i="11" s="1"/>
  <c r="R444" i="11"/>
  <c r="T444" i="11" s="1"/>
  <c r="S444" i="11"/>
  <c r="AC444" i="11"/>
  <c r="I445" i="11"/>
  <c r="AA445" i="11" s="1"/>
  <c r="M445" i="11"/>
  <c r="N445" i="11" s="1"/>
  <c r="R445" i="11"/>
  <c r="T445" i="11" s="1"/>
  <c r="S445" i="11"/>
  <c r="AC445" i="11"/>
  <c r="I446" i="11"/>
  <c r="AA446" i="11" s="1"/>
  <c r="AB446" i="11" s="1"/>
  <c r="AD446" i="11" s="1"/>
  <c r="O446" i="11" s="1"/>
  <c r="M446" i="11"/>
  <c r="N446" i="11" s="1"/>
  <c r="R446" i="11"/>
  <c r="T446" i="11" s="1"/>
  <c r="S446" i="11"/>
  <c r="AC446" i="11"/>
  <c r="I447" i="11"/>
  <c r="AA447" i="11" s="1"/>
  <c r="M447" i="11"/>
  <c r="N447" i="11" s="1"/>
  <c r="R447" i="11"/>
  <c r="T447" i="11"/>
  <c r="S447" i="11"/>
  <c r="AC447" i="11"/>
  <c r="I448" i="11"/>
  <c r="M448" i="11"/>
  <c r="N448" i="11" s="1"/>
  <c r="R448" i="11"/>
  <c r="T448" i="11" s="1"/>
  <c r="S448" i="11"/>
  <c r="AC448" i="11"/>
  <c r="I449" i="11"/>
  <c r="M449" i="11"/>
  <c r="N449" i="11" s="1"/>
  <c r="R449" i="11"/>
  <c r="T449" i="11"/>
  <c r="S449" i="11"/>
  <c r="AC449" i="11"/>
  <c r="I450" i="11"/>
  <c r="M450" i="11"/>
  <c r="N450" i="11" s="1"/>
  <c r="R450" i="11"/>
  <c r="T450" i="11" s="1"/>
  <c r="S450" i="11"/>
  <c r="AC450" i="11"/>
  <c r="I451" i="11"/>
  <c r="AA451" i="11" s="1"/>
  <c r="M451" i="11"/>
  <c r="N451" i="11" s="1"/>
  <c r="R451" i="11"/>
  <c r="T451" i="11" s="1"/>
  <c r="S451" i="11"/>
  <c r="AC451" i="11"/>
  <c r="I452" i="11"/>
  <c r="AA452" i="11" s="1"/>
  <c r="AB452" i="11" s="1"/>
  <c r="AD452" i="11" s="1"/>
  <c r="O452" i="11" s="1"/>
  <c r="M452" i="11"/>
  <c r="N452" i="11" s="1"/>
  <c r="R452" i="11"/>
  <c r="T452" i="11" s="1"/>
  <c r="S452" i="11"/>
  <c r="AC452" i="11"/>
  <c r="I453" i="11"/>
  <c r="M453" i="11"/>
  <c r="N453" i="11" s="1"/>
  <c r="R453" i="11"/>
  <c r="T453" i="11" s="1"/>
  <c r="S453" i="11"/>
  <c r="AC453" i="11"/>
  <c r="I454" i="11"/>
  <c r="M454" i="11"/>
  <c r="N454" i="11" s="1"/>
  <c r="R454" i="11"/>
  <c r="T454" i="11" s="1"/>
  <c r="S454" i="11"/>
  <c r="AA454" i="11"/>
  <c r="AB454" i="11" s="1"/>
  <c r="AD454" i="11" s="1"/>
  <c r="O454" i="11" s="1"/>
  <c r="AC454" i="11"/>
  <c r="I455" i="11"/>
  <c r="AA455" i="11" s="1"/>
  <c r="AB455" i="11" s="1"/>
  <c r="AD455" i="11" s="1"/>
  <c r="O455" i="11" s="1"/>
  <c r="M455" i="11"/>
  <c r="N455" i="11" s="1"/>
  <c r="R455" i="11"/>
  <c r="T455" i="11" s="1"/>
  <c r="S455" i="11"/>
  <c r="AC455" i="11"/>
  <c r="I456" i="11"/>
  <c r="M456" i="11"/>
  <c r="N456" i="11" s="1"/>
  <c r="R456" i="11"/>
  <c r="T456" i="11" s="1"/>
  <c r="S456" i="11"/>
  <c r="AC456" i="11"/>
  <c r="I457" i="11"/>
  <c r="M457" i="11"/>
  <c r="N457" i="11" s="1"/>
  <c r="R457" i="11"/>
  <c r="T457" i="11" s="1"/>
  <c r="S457" i="11"/>
  <c r="AC457" i="11"/>
  <c r="I458" i="11"/>
  <c r="AA458" i="11" s="1"/>
  <c r="M458" i="11"/>
  <c r="N458" i="11" s="1"/>
  <c r="R458" i="11"/>
  <c r="T458" i="11" s="1"/>
  <c r="S458" i="11"/>
  <c r="AC458" i="11"/>
  <c r="I459" i="11"/>
  <c r="AA459" i="11" s="1"/>
  <c r="M459" i="11"/>
  <c r="N459" i="11" s="1"/>
  <c r="R459" i="11"/>
  <c r="T459" i="11" s="1"/>
  <c r="S459" i="11"/>
  <c r="AC459" i="11"/>
  <c r="I460" i="11"/>
  <c r="M460" i="11"/>
  <c r="N460" i="11" s="1"/>
  <c r="R460" i="11"/>
  <c r="T460" i="11" s="1"/>
  <c r="S460" i="11"/>
  <c r="AC460" i="11"/>
  <c r="I461" i="11"/>
  <c r="AA461" i="11" s="1"/>
  <c r="M461" i="11"/>
  <c r="N461" i="11" s="1"/>
  <c r="R461" i="11"/>
  <c r="T461" i="11" s="1"/>
  <c r="S461" i="11"/>
  <c r="AC461" i="11"/>
  <c r="I462" i="11"/>
  <c r="AA462" i="11" s="1"/>
  <c r="M462" i="11"/>
  <c r="N462" i="11" s="1"/>
  <c r="R462" i="11"/>
  <c r="T462" i="11" s="1"/>
  <c r="S462" i="11"/>
  <c r="AC462" i="11"/>
  <c r="I463" i="11"/>
  <c r="AA463" i="11" s="1"/>
  <c r="M463" i="11"/>
  <c r="N463" i="11" s="1"/>
  <c r="R463" i="11"/>
  <c r="T463" i="11" s="1"/>
  <c r="S463" i="11"/>
  <c r="AC463" i="11"/>
  <c r="I464" i="11"/>
  <c r="AA464" i="11" s="1"/>
  <c r="M464" i="11"/>
  <c r="N464" i="11" s="1"/>
  <c r="R464" i="11"/>
  <c r="T464" i="11" s="1"/>
  <c r="S464" i="11"/>
  <c r="AC464" i="11"/>
  <c r="I465" i="11"/>
  <c r="AA465" i="11" s="1"/>
  <c r="AB465" i="11" s="1"/>
  <c r="AD465" i="11" s="1"/>
  <c r="O465" i="11" s="1"/>
  <c r="M465" i="11"/>
  <c r="N465" i="11" s="1"/>
  <c r="R465" i="11"/>
  <c r="T465" i="11" s="1"/>
  <c r="S465" i="11"/>
  <c r="AC465" i="11"/>
  <c r="I466" i="11"/>
  <c r="AA466" i="11" s="1"/>
  <c r="M466" i="11"/>
  <c r="N466" i="11" s="1"/>
  <c r="R466" i="11"/>
  <c r="T466" i="11" s="1"/>
  <c r="S466" i="11"/>
  <c r="AC466" i="11"/>
  <c r="I467" i="11"/>
  <c r="AA467" i="11" s="1"/>
  <c r="AB467" i="11" s="1"/>
  <c r="AD467" i="11" s="1"/>
  <c r="O467" i="11" s="1"/>
  <c r="M467" i="11"/>
  <c r="N467" i="11" s="1"/>
  <c r="R467" i="11"/>
  <c r="T467" i="11" s="1"/>
  <c r="S467" i="11"/>
  <c r="AC467" i="11"/>
  <c r="I468" i="11"/>
  <c r="M468" i="11"/>
  <c r="N468" i="11" s="1"/>
  <c r="R468" i="11"/>
  <c r="T468" i="11" s="1"/>
  <c r="S468" i="11"/>
  <c r="AC468" i="11"/>
  <c r="I469" i="11"/>
  <c r="AA469" i="11" s="1"/>
  <c r="AB469" i="11" s="1"/>
  <c r="AD469" i="11" s="1"/>
  <c r="O469" i="11" s="1"/>
  <c r="M469" i="11"/>
  <c r="N469" i="11" s="1"/>
  <c r="R469" i="11"/>
  <c r="T469" i="11" s="1"/>
  <c r="S469" i="11"/>
  <c r="AC469" i="11"/>
  <c r="I470" i="11"/>
  <c r="M470" i="11"/>
  <c r="N470" i="11" s="1"/>
  <c r="R470" i="11"/>
  <c r="T470" i="11" s="1"/>
  <c r="S470" i="11"/>
  <c r="AC470" i="11"/>
  <c r="I471" i="11"/>
  <c r="M471" i="11"/>
  <c r="N471" i="11" s="1"/>
  <c r="R471" i="11"/>
  <c r="T471" i="11" s="1"/>
  <c r="S471" i="11"/>
  <c r="AC471" i="11"/>
  <c r="I472" i="11"/>
  <c r="AA472" i="11" s="1"/>
  <c r="M472" i="11"/>
  <c r="N472" i="11" s="1"/>
  <c r="R472" i="11"/>
  <c r="T472" i="11"/>
  <c r="S472" i="11"/>
  <c r="AC472" i="11"/>
  <c r="I473" i="11"/>
  <c r="AA473" i="11"/>
  <c r="AB473" i="11" s="1"/>
  <c r="AD473" i="11" s="1"/>
  <c r="O473" i="11" s="1"/>
  <c r="M473" i="11"/>
  <c r="N473" i="11" s="1"/>
  <c r="R473" i="11"/>
  <c r="T473" i="11" s="1"/>
  <c r="S473" i="11"/>
  <c r="AC473" i="11"/>
  <c r="I474" i="11"/>
  <c r="AA474" i="11" s="1"/>
  <c r="M474" i="11"/>
  <c r="N474" i="11" s="1"/>
  <c r="R474" i="11"/>
  <c r="T474" i="11" s="1"/>
  <c r="S474" i="11"/>
  <c r="AC474" i="11"/>
  <c r="I475" i="11"/>
  <c r="M475" i="11"/>
  <c r="N475" i="11" s="1"/>
  <c r="R475" i="11"/>
  <c r="T475" i="11" s="1"/>
  <c r="S475" i="11"/>
  <c r="AC475" i="11"/>
  <c r="I476" i="11"/>
  <c r="AA476" i="11" s="1"/>
  <c r="M476" i="11"/>
  <c r="N476" i="11" s="1"/>
  <c r="R476" i="11"/>
  <c r="T476" i="11" s="1"/>
  <c r="S476" i="11"/>
  <c r="AC476" i="11"/>
  <c r="I477" i="11"/>
  <c r="M477" i="11"/>
  <c r="N477" i="11" s="1"/>
  <c r="R477" i="11"/>
  <c r="T477" i="11" s="1"/>
  <c r="S477" i="11"/>
  <c r="AA477" i="11"/>
  <c r="AB477" i="11" s="1"/>
  <c r="AD477" i="11" s="1"/>
  <c r="O477" i="11" s="1"/>
  <c r="AC477" i="11"/>
  <c r="I478" i="11"/>
  <c r="AA478" i="11"/>
  <c r="AB478" i="11" s="1"/>
  <c r="AD478" i="11" s="1"/>
  <c r="O478" i="11" s="1"/>
  <c r="M478" i="11"/>
  <c r="N478" i="11" s="1"/>
  <c r="R478" i="11"/>
  <c r="T478" i="11" s="1"/>
  <c r="S478" i="11"/>
  <c r="AC478" i="11"/>
  <c r="I479" i="11"/>
  <c r="AA479" i="11" s="1"/>
  <c r="M479" i="11"/>
  <c r="N479" i="11" s="1"/>
  <c r="R479" i="11"/>
  <c r="T479" i="11"/>
  <c r="S479" i="11"/>
  <c r="AC479" i="11"/>
  <c r="I480" i="11"/>
  <c r="AA480" i="11" s="1"/>
  <c r="M480" i="11"/>
  <c r="N480" i="11" s="1"/>
  <c r="R480" i="11"/>
  <c r="T480" i="11" s="1"/>
  <c r="S480" i="11"/>
  <c r="AC480" i="11"/>
  <c r="I481" i="11"/>
  <c r="AA481" i="11" s="1"/>
  <c r="AB481" i="11" s="1"/>
  <c r="AD481" i="11" s="1"/>
  <c r="O481" i="11" s="1"/>
  <c r="M481" i="11"/>
  <c r="N481" i="11" s="1"/>
  <c r="R481" i="11"/>
  <c r="T481" i="11" s="1"/>
  <c r="S481" i="11"/>
  <c r="AC481" i="11"/>
  <c r="I482" i="11"/>
  <c r="M482" i="11"/>
  <c r="N482" i="11" s="1"/>
  <c r="R482" i="11"/>
  <c r="T482" i="11" s="1"/>
  <c r="S482" i="11"/>
  <c r="AC482" i="11"/>
  <c r="I483" i="11"/>
  <c r="M483" i="11"/>
  <c r="N483" i="11" s="1"/>
  <c r="R483" i="11"/>
  <c r="T483" i="11" s="1"/>
  <c r="S483" i="11"/>
  <c r="AC483" i="11"/>
  <c r="I484" i="11"/>
  <c r="M484" i="11"/>
  <c r="N484" i="11" s="1"/>
  <c r="R484" i="11"/>
  <c r="T484" i="11" s="1"/>
  <c r="S484" i="11"/>
  <c r="AC484" i="11"/>
  <c r="I485" i="11"/>
  <c r="M485" i="11"/>
  <c r="N485" i="11" s="1"/>
  <c r="R485" i="11"/>
  <c r="T485" i="11" s="1"/>
  <c r="S485" i="11"/>
  <c r="AA485" i="11"/>
  <c r="AC485" i="11"/>
  <c r="I486" i="11"/>
  <c r="M486" i="11"/>
  <c r="N486" i="11" s="1"/>
  <c r="R486" i="11"/>
  <c r="T486" i="11" s="1"/>
  <c r="S486" i="11"/>
  <c r="AA486" i="11"/>
  <c r="AB486" i="11" s="1"/>
  <c r="AD486" i="11" s="1"/>
  <c r="O486" i="11" s="1"/>
  <c r="AC486" i="11"/>
  <c r="I487" i="11"/>
  <c r="AA487" i="11"/>
  <c r="M487" i="11"/>
  <c r="N487" i="11" s="1"/>
  <c r="R487" i="11"/>
  <c r="T487" i="11" s="1"/>
  <c r="S487" i="11"/>
  <c r="AB487" i="11"/>
  <c r="AD487" i="11" s="1"/>
  <c r="O487" i="11" s="1"/>
  <c r="AC487" i="11"/>
  <c r="I488" i="11"/>
  <c r="M488" i="11"/>
  <c r="N488" i="11" s="1"/>
  <c r="R488" i="11"/>
  <c r="T488" i="11" s="1"/>
  <c r="S488" i="11"/>
  <c r="AC488" i="11"/>
  <c r="I489" i="11"/>
  <c r="M489" i="11"/>
  <c r="N489" i="11" s="1"/>
  <c r="R489" i="11"/>
  <c r="T489" i="11" s="1"/>
  <c r="S489" i="11"/>
  <c r="AA489" i="11"/>
  <c r="AB489" i="11" s="1"/>
  <c r="AD489" i="11" s="1"/>
  <c r="O489" i="11" s="1"/>
  <c r="AC489" i="11"/>
  <c r="I490" i="11"/>
  <c r="AA490" i="11" s="1"/>
  <c r="M490" i="11"/>
  <c r="N490" i="11" s="1"/>
  <c r="R490" i="11"/>
  <c r="T490" i="11" s="1"/>
  <c r="S490" i="11"/>
  <c r="AC490" i="11"/>
  <c r="I491" i="11"/>
  <c r="AA491" i="11" s="1"/>
  <c r="M491" i="11"/>
  <c r="N491" i="11" s="1"/>
  <c r="R491" i="11"/>
  <c r="T491" i="11"/>
  <c r="S491" i="11"/>
  <c r="AC491" i="11"/>
  <c r="I492" i="11"/>
  <c r="M492" i="11"/>
  <c r="N492" i="11" s="1"/>
  <c r="R492" i="11"/>
  <c r="T492" i="11" s="1"/>
  <c r="S492" i="11"/>
  <c r="AC492" i="11"/>
  <c r="I493" i="11"/>
  <c r="M493" i="11"/>
  <c r="N493" i="11" s="1"/>
  <c r="R493" i="11"/>
  <c r="T493" i="11" s="1"/>
  <c r="S493" i="11"/>
  <c r="AC493" i="11"/>
  <c r="I494" i="11"/>
  <c r="AA494" i="11" s="1"/>
  <c r="M494" i="11"/>
  <c r="N494" i="11" s="1"/>
  <c r="R494" i="11"/>
  <c r="T494" i="11"/>
  <c r="S494" i="11"/>
  <c r="AC494" i="11"/>
  <c r="I495" i="11"/>
  <c r="AA495" i="11"/>
  <c r="M495" i="11"/>
  <c r="N495" i="11" s="1"/>
  <c r="R495" i="11"/>
  <c r="T495" i="11" s="1"/>
  <c r="S495" i="11"/>
  <c r="AC495" i="11"/>
  <c r="I496" i="11"/>
  <c r="AA496" i="11" s="1"/>
  <c r="AB496" i="11" s="1"/>
  <c r="AD496" i="11" s="1"/>
  <c r="O496" i="11" s="1"/>
  <c r="M496" i="11"/>
  <c r="N496" i="11" s="1"/>
  <c r="R496" i="11"/>
  <c r="T496" i="11" s="1"/>
  <c r="S496" i="11"/>
  <c r="AC496" i="11"/>
  <c r="I497" i="11"/>
  <c r="M497" i="11"/>
  <c r="N497" i="11" s="1"/>
  <c r="R497" i="11"/>
  <c r="T497" i="11" s="1"/>
  <c r="S497" i="11"/>
  <c r="AC497" i="11"/>
  <c r="I498" i="11"/>
  <c r="AA498" i="11" s="1"/>
  <c r="M498" i="11"/>
  <c r="N498" i="11" s="1"/>
  <c r="R498" i="11"/>
  <c r="T498" i="11"/>
  <c r="S498" i="11"/>
  <c r="AC498" i="11"/>
  <c r="I499" i="11"/>
  <c r="M499" i="11"/>
  <c r="N499" i="11" s="1"/>
  <c r="R499" i="11"/>
  <c r="T499" i="11" s="1"/>
  <c r="S499" i="11"/>
  <c r="AC499" i="11"/>
  <c r="I500" i="11"/>
  <c r="AA500" i="11" s="1"/>
  <c r="AB500" i="11" s="1"/>
  <c r="AD500" i="11" s="1"/>
  <c r="O500" i="11" s="1"/>
  <c r="M500" i="11"/>
  <c r="N500" i="11" s="1"/>
  <c r="R500" i="11"/>
  <c r="T500" i="11" s="1"/>
  <c r="S500" i="11"/>
  <c r="AC500" i="11"/>
  <c r="I501" i="11"/>
  <c r="M501" i="11"/>
  <c r="N501" i="11" s="1"/>
  <c r="R501" i="11"/>
  <c r="T501" i="11" s="1"/>
  <c r="S501" i="11"/>
  <c r="AC501" i="11"/>
  <c r="I502" i="11"/>
  <c r="AA502" i="11" s="1"/>
  <c r="M502" i="11"/>
  <c r="N502" i="11" s="1"/>
  <c r="R502" i="11"/>
  <c r="T502" i="11" s="1"/>
  <c r="S502" i="11"/>
  <c r="AC502" i="11"/>
  <c r="I503" i="11"/>
  <c r="M503" i="11"/>
  <c r="N503" i="11" s="1"/>
  <c r="R503" i="11"/>
  <c r="T503" i="11"/>
  <c r="S503" i="11"/>
  <c r="AC503" i="11"/>
  <c r="I504" i="11"/>
  <c r="M504" i="11"/>
  <c r="N504" i="11" s="1"/>
  <c r="R504" i="11"/>
  <c r="T504" i="11" s="1"/>
  <c r="S504" i="11"/>
  <c r="AA504" i="11"/>
  <c r="AC504" i="11"/>
  <c r="I505" i="11"/>
  <c r="AA505" i="11" s="1"/>
  <c r="AB505" i="11" s="1"/>
  <c r="AD505" i="11" s="1"/>
  <c r="O505" i="11" s="1"/>
  <c r="M505" i="11"/>
  <c r="N505" i="11" s="1"/>
  <c r="R505" i="11"/>
  <c r="T505" i="11"/>
  <c r="S505" i="11"/>
  <c r="AC505" i="11"/>
  <c r="I506" i="11"/>
  <c r="AA506" i="11" s="1"/>
  <c r="AB506" i="11" s="1"/>
  <c r="AD506" i="11" s="1"/>
  <c r="O506" i="11" s="1"/>
  <c r="M506" i="11"/>
  <c r="N506" i="11" s="1"/>
  <c r="R506" i="11"/>
  <c r="T506" i="11" s="1"/>
  <c r="S506" i="11"/>
  <c r="AC506" i="11"/>
  <c r="I507" i="11"/>
  <c r="AA507" i="11" s="1"/>
  <c r="M507" i="11"/>
  <c r="N507" i="11" s="1"/>
  <c r="R507" i="11"/>
  <c r="T507" i="11" s="1"/>
  <c r="S507" i="11"/>
  <c r="AB507" i="11"/>
  <c r="AD507" i="11" s="1"/>
  <c r="O507" i="11" s="1"/>
  <c r="AC507" i="11"/>
  <c r="I508" i="11"/>
  <c r="AA508" i="11" s="1"/>
  <c r="M508" i="11"/>
  <c r="N508" i="11" s="1"/>
  <c r="R508" i="11"/>
  <c r="T508" i="11"/>
  <c r="S508" i="11"/>
  <c r="AC508" i="11"/>
  <c r="I509" i="11"/>
  <c r="M509" i="11"/>
  <c r="N509" i="11" s="1"/>
  <c r="R509" i="11"/>
  <c r="T509" i="11" s="1"/>
  <c r="S509" i="11"/>
  <c r="AA509" i="11"/>
  <c r="AC509" i="11"/>
  <c r="I510" i="11"/>
  <c r="AA510" i="11"/>
  <c r="AB510" i="11" s="1"/>
  <c r="AD510" i="11" s="1"/>
  <c r="O510" i="11" s="1"/>
  <c r="M510" i="11"/>
  <c r="N510" i="11" s="1"/>
  <c r="R510" i="11"/>
  <c r="T510" i="11" s="1"/>
  <c r="S510" i="11"/>
  <c r="AC510" i="11"/>
  <c r="I511" i="11"/>
  <c r="AA511" i="11" s="1"/>
  <c r="AB511" i="11" s="1"/>
  <c r="AD511" i="11" s="1"/>
  <c r="O511" i="11" s="1"/>
  <c r="M511" i="11"/>
  <c r="N511" i="11" s="1"/>
  <c r="R511" i="11"/>
  <c r="T511" i="11" s="1"/>
  <c r="S511" i="11"/>
  <c r="AC511" i="11"/>
  <c r="AB419" i="11"/>
  <c r="AD419" i="11" s="1"/>
  <c r="O419" i="11" s="1"/>
  <c r="AB255" i="11"/>
  <c r="AD255" i="11" s="1"/>
  <c r="O255" i="11" s="1"/>
  <c r="AB388" i="11"/>
  <c r="AD388" i="11" s="1"/>
  <c r="O388" i="11" s="1"/>
  <c r="O312" i="11"/>
  <c r="AB297" i="11"/>
  <c r="AD297" i="11" s="1"/>
  <c r="O297" i="11" s="1"/>
  <c r="AA260" i="11"/>
  <c r="AB260" i="11" s="1"/>
  <c r="AD260" i="11" s="1"/>
  <c r="O260" i="11" s="1"/>
  <c r="AA252" i="11"/>
  <c r="AB252" i="11" s="1"/>
  <c r="AD252" i="11" s="1"/>
  <c r="O252" i="11" s="1"/>
  <c r="AA236" i="11"/>
  <c r="AB236" i="11" s="1"/>
  <c r="AD236" i="11" s="1"/>
  <c r="O236" i="11" s="1"/>
  <c r="AA226" i="11"/>
  <c r="AB226" i="11"/>
  <c r="AD226" i="11" s="1"/>
  <c r="O226" i="11" s="1"/>
  <c r="AA206" i="11"/>
  <c r="AB206" i="11" s="1"/>
  <c r="AD206" i="11" s="1"/>
  <c r="O206" i="11" s="1"/>
  <c r="AA143" i="11"/>
  <c r="AB143" i="11"/>
  <c r="AD143" i="11" s="1"/>
  <c r="O143" i="11" s="1"/>
  <c r="AA106" i="11"/>
  <c r="AB106" i="11"/>
  <c r="AD106" i="11" s="1"/>
  <c r="O106" i="11" s="1"/>
  <c r="AB55" i="11"/>
  <c r="AD55" i="11" s="1"/>
  <c r="O55" i="11" s="1"/>
  <c r="AA276" i="11"/>
  <c r="AB276" i="11"/>
  <c r="AD276" i="11" s="1"/>
  <c r="O276" i="11" s="1"/>
  <c r="AA263" i="11"/>
  <c r="AB263" i="11" s="1"/>
  <c r="AD263" i="11" s="1"/>
  <c r="O263" i="11" s="1"/>
  <c r="AA35" i="11"/>
  <c r="AB35" i="11"/>
  <c r="AD35" i="11" s="1"/>
  <c r="O35" i="11" s="1"/>
  <c r="AB222" i="11"/>
  <c r="AD222" i="11" s="1"/>
  <c r="O222" i="11" s="1"/>
  <c r="AA210" i="11"/>
  <c r="AB210" i="11" s="1"/>
  <c r="AD210" i="11" s="1"/>
  <c r="O210" i="11" s="1"/>
  <c r="AA80" i="11"/>
  <c r="AB80" i="11" s="1"/>
  <c r="AD80" i="11" s="1"/>
  <c r="O80" i="11" s="1"/>
  <c r="AB194" i="11"/>
  <c r="AD194" i="11" s="1"/>
  <c r="O194" i="11" s="1"/>
  <c r="AB190" i="11"/>
  <c r="AD190" i="11" s="1"/>
  <c r="O190" i="11" s="1"/>
  <c r="S7" i="11"/>
  <c r="T7" i="11"/>
  <c r="O7" i="11"/>
  <c r="AA85" i="11"/>
  <c r="AB85" i="11" s="1"/>
  <c r="AD85" i="11" s="1"/>
  <c r="O85" i="11" s="1"/>
  <c r="AA448" i="11"/>
  <c r="AA354" i="11"/>
  <c r="AB354" i="11" s="1"/>
  <c r="AD354" i="11" s="1"/>
  <c r="O354" i="11" s="1"/>
  <c r="AA492" i="11"/>
  <c r="AB492" i="11" s="1"/>
  <c r="AD492" i="11" s="1"/>
  <c r="O492" i="11" s="1"/>
  <c r="AA484" i="11"/>
  <c r="AB484" i="11" s="1"/>
  <c r="AD484" i="11" s="1"/>
  <c r="O484" i="11" s="1"/>
  <c r="AA468" i="11"/>
  <c r="AA460" i="11"/>
  <c r="AB460" i="11" s="1"/>
  <c r="AD460" i="11" s="1"/>
  <c r="O460" i="11" s="1"/>
  <c r="AA488" i="11"/>
  <c r="AA456" i="11"/>
  <c r="AA433" i="11"/>
  <c r="AA425" i="11"/>
  <c r="AB425" i="11" s="1"/>
  <c r="AD425" i="11"/>
  <c r="O425" i="11" s="1"/>
  <c r="AA417" i="11"/>
  <c r="AB417" i="11" s="1"/>
  <c r="AD417" i="11" s="1"/>
  <c r="O417" i="11" s="1"/>
  <c r="AA409" i="11"/>
  <c r="AB409" i="11" s="1"/>
  <c r="AD409" i="11" s="1"/>
  <c r="O409" i="11" s="1"/>
  <c r="AA370" i="11"/>
  <c r="AB363" i="11"/>
  <c r="AD363" i="11"/>
  <c r="O363" i="11" s="1"/>
  <c r="AA346" i="11"/>
  <c r="AA224" i="11"/>
  <c r="AB224" i="11" s="1"/>
  <c r="AD224" i="11" s="1"/>
  <c r="O224" i="11" s="1"/>
  <c r="AB445" i="11"/>
  <c r="AD445" i="11" s="1"/>
  <c r="O445" i="11" s="1"/>
  <c r="AB422" i="11"/>
  <c r="AD422" i="11" s="1"/>
  <c r="O422" i="11" s="1"/>
  <c r="AA347" i="11"/>
  <c r="AB347" i="11" s="1"/>
  <c r="AD347" i="11" s="1"/>
  <c r="O347" i="11" s="1"/>
  <c r="AA326" i="11"/>
  <c r="AB326" i="11" s="1"/>
  <c r="AD326" i="11" s="1"/>
  <c r="O326" i="11" s="1"/>
  <c r="AA311" i="11"/>
  <c r="AA286" i="11"/>
  <c r="AB286" i="11" s="1"/>
  <c r="AD286" i="11" s="1"/>
  <c r="O286" i="11" s="1"/>
  <c r="AA278" i="11"/>
  <c r="AB278" i="11" s="1"/>
  <c r="AD278" i="11" s="1"/>
  <c r="O278" i="11" s="1"/>
  <c r="AA359" i="11"/>
  <c r="AB359" i="11" s="1"/>
  <c r="AD359" i="11" s="1"/>
  <c r="O359" i="11" s="1"/>
  <c r="AA323" i="11"/>
  <c r="AB323" i="11" s="1"/>
  <c r="AD323" i="11" s="1"/>
  <c r="O323" i="11" s="1"/>
  <c r="AA366" i="11"/>
  <c r="AB366" i="11" s="1"/>
  <c r="AD366" i="11" s="1"/>
  <c r="O366" i="11" s="1"/>
  <c r="AA343" i="11"/>
  <c r="AB343" i="11" s="1"/>
  <c r="AD343" i="11" s="1"/>
  <c r="O343" i="11" s="1"/>
  <c r="AA327" i="11"/>
  <c r="AB327" i="11" s="1"/>
  <c r="AD327" i="11" s="1"/>
  <c r="O327" i="11" s="1"/>
  <c r="AA295" i="11"/>
  <c r="AB295" i="11" s="1"/>
  <c r="AD295" i="11" s="1"/>
  <c r="O295" i="11" s="1"/>
  <c r="AA264" i="11"/>
  <c r="AB264" i="11" s="1"/>
  <c r="AD264" i="11" s="1"/>
  <c r="O264" i="11" s="1"/>
  <c r="AB367" i="11"/>
  <c r="AD367" i="11" s="1"/>
  <c r="O367" i="11" s="1"/>
  <c r="AA351" i="11"/>
  <c r="AB351" i="11" s="1"/>
  <c r="AD351" i="11" s="1"/>
  <c r="O351" i="11" s="1"/>
  <c r="AA303" i="11"/>
  <c r="AB303" i="11" s="1"/>
  <c r="AD303" i="11"/>
  <c r="O303" i="11" s="1"/>
  <c r="AA127" i="11"/>
  <c r="AA125" i="11"/>
  <c r="AB125" i="11" s="1"/>
  <c r="AD125" i="11" s="1"/>
  <c r="O125" i="11" s="1"/>
  <c r="AA331" i="11"/>
  <c r="AB331" i="11" s="1"/>
  <c r="AD331" i="11" s="1"/>
  <c r="O331" i="11" s="1"/>
  <c r="AA315" i="11"/>
  <c r="AB315" i="11" s="1"/>
  <c r="AD315" i="11" s="1"/>
  <c r="O315" i="11" s="1"/>
  <c r="AB300" i="11"/>
  <c r="AD300" i="11" s="1"/>
  <c r="O300" i="11" s="1"/>
  <c r="AA299" i="11"/>
  <c r="AB299" i="11" s="1"/>
  <c r="AD299" i="11" s="1"/>
  <c r="O299" i="11" s="1"/>
  <c r="AA290" i="11"/>
  <c r="AB288" i="11"/>
  <c r="AD288" i="11" s="1"/>
  <c r="O288" i="11" s="1"/>
  <c r="AA282" i="11"/>
  <c r="AB282" i="11" s="1"/>
  <c r="AD282" i="11" s="1"/>
  <c r="O282" i="11" s="1"/>
  <c r="AA245" i="11"/>
  <c r="AB245" i="11" s="1"/>
  <c r="AD245" i="11" s="1"/>
  <c r="O245" i="11" s="1"/>
  <c r="AA192" i="11"/>
  <c r="AB192" i="11" s="1"/>
  <c r="AD192" i="11" s="1"/>
  <c r="O192" i="11" s="1"/>
  <c r="AA95" i="11"/>
  <c r="AB95" i="11" s="1"/>
  <c r="AD95" i="11" s="1"/>
  <c r="O95" i="11" s="1"/>
  <c r="AA93" i="11"/>
  <c r="AB93" i="11"/>
  <c r="AD93" i="11" s="1"/>
  <c r="O93" i="11" s="1"/>
  <c r="AA208" i="11"/>
  <c r="AB208" i="11" s="1"/>
  <c r="AD208" i="11" s="1"/>
  <c r="O208" i="11" s="1"/>
  <c r="AA221" i="11"/>
  <c r="AA205" i="11"/>
  <c r="AB205" i="11" s="1"/>
  <c r="AD205" i="11" s="1"/>
  <c r="O205" i="11" s="1"/>
  <c r="AA189" i="11"/>
  <c r="AB189" i="11" s="1"/>
  <c r="AD189" i="11" s="1"/>
  <c r="O189" i="11" s="1"/>
  <c r="AB138" i="11"/>
  <c r="AD138" i="11" s="1"/>
  <c r="O138" i="11" s="1"/>
  <c r="AA114" i="11"/>
  <c r="AB114" i="11" s="1"/>
  <c r="AD114" i="11"/>
  <c r="O114" i="11" s="1"/>
  <c r="AA66" i="11"/>
  <c r="AB66" i="11" s="1"/>
  <c r="AD66" i="11" s="1"/>
  <c r="O66" i="11" s="1"/>
  <c r="AA45" i="11"/>
  <c r="AB45" i="11" s="1"/>
  <c r="AD45" i="11" s="1"/>
  <c r="O45" i="11" s="1"/>
  <c r="AB279" i="11"/>
  <c r="AD279" i="11" s="1"/>
  <c r="O279" i="11" s="1"/>
  <c r="AB218" i="11"/>
  <c r="AD218" i="11"/>
  <c r="O218" i="11" s="1"/>
  <c r="AB217" i="11"/>
  <c r="AD217" i="11" s="1"/>
  <c r="O217" i="11" s="1"/>
  <c r="AB202" i="11"/>
  <c r="AD202" i="11" s="1"/>
  <c r="O202" i="11" s="1"/>
  <c r="AA201" i="11"/>
  <c r="AB201" i="11" s="1"/>
  <c r="AD201" i="11" s="1"/>
  <c r="O201" i="11" s="1"/>
  <c r="AB186" i="11"/>
  <c r="AD186" i="11" s="1"/>
  <c r="O186" i="11" s="1"/>
  <c r="AA185" i="11"/>
  <c r="AB185" i="11" s="1"/>
  <c r="AD185" i="11" s="1"/>
  <c r="O185" i="11" s="1"/>
  <c r="AA52" i="11"/>
  <c r="AB52" i="11" s="1"/>
  <c r="AD52" i="11" s="1"/>
  <c r="O52" i="11" s="1"/>
  <c r="AA269" i="11"/>
  <c r="AB269" i="11" s="1"/>
  <c r="AD269" i="11" s="1"/>
  <c r="O269" i="11" s="1"/>
  <c r="AA258" i="11"/>
  <c r="AB258" i="11" s="1"/>
  <c r="AD258" i="11" s="1"/>
  <c r="O258" i="11" s="1"/>
  <c r="AB246" i="11"/>
  <c r="AD246" i="11" s="1"/>
  <c r="O246" i="11" s="1"/>
  <c r="AA242" i="11"/>
  <c r="AB242" i="11" s="1"/>
  <c r="AD242" i="11" s="1"/>
  <c r="O242" i="11" s="1"/>
  <c r="AB238" i="11"/>
  <c r="AD238" i="11" s="1"/>
  <c r="O238" i="11" s="1"/>
  <c r="AA234" i="11"/>
  <c r="AB234" i="11" s="1"/>
  <c r="AD234" i="11" s="1"/>
  <c r="O234" i="11" s="1"/>
  <c r="AA229" i="11"/>
  <c r="AB229" i="11" s="1"/>
  <c r="AD229" i="11" s="1"/>
  <c r="O229" i="11" s="1"/>
  <c r="AA213" i="11"/>
  <c r="AB213" i="11" s="1"/>
  <c r="AD213" i="11" s="1"/>
  <c r="O213" i="11" s="1"/>
  <c r="AA197" i="11"/>
  <c r="AA169" i="11"/>
  <c r="AB169" i="11" s="1"/>
  <c r="AD169" i="11" s="1"/>
  <c r="O169" i="11" s="1"/>
  <c r="AA165" i="11"/>
  <c r="AB165" i="11" s="1"/>
  <c r="AD165" i="11" s="1"/>
  <c r="O165" i="11" s="1"/>
  <c r="AA161" i="11"/>
  <c r="AB161" i="11" s="1"/>
  <c r="AD161" i="11" s="1"/>
  <c r="O161" i="11" s="1"/>
  <c r="AA157" i="11"/>
  <c r="AB157" i="11" s="1"/>
  <c r="AD157" i="11" s="1"/>
  <c r="O157" i="11" s="1"/>
  <c r="AA145" i="11"/>
  <c r="AA113" i="11"/>
  <c r="AB113" i="11" s="1"/>
  <c r="AD113" i="11" s="1"/>
  <c r="O113" i="11" s="1"/>
  <c r="AA83" i="11"/>
  <c r="AB83" i="11" s="1"/>
  <c r="AD83" i="11" s="1"/>
  <c r="O83" i="11" s="1"/>
  <c r="AA79" i="11"/>
  <c r="AB79" i="11" s="1"/>
  <c r="AD79" i="11" s="1"/>
  <c r="O79" i="11" s="1"/>
  <c r="AB68" i="11"/>
  <c r="AD68" i="11" s="1"/>
  <c r="O68" i="11" s="1"/>
  <c r="AB140" i="11"/>
  <c r="AD140" i="11" s="1"/>
  <c r="O140" i="11" s="1"/>
  <c r="AB139" i="11"/>
  <c r="AD139" i="11" s="1"/>
  <c r="O139" i="11" s="1"/>
  <c r="AB122" i="11"/>
  <c r="AD122" i="11" s="1"/>
  <c r="O122" i="11" s="1"/>
  <c r="AB101" i="11"/>
  <c r="AD101" i="11" s="1"/>
  <c r="O101" i="11" s="1"/>
  <c r="AB99" i="11"/>
  <c r="AD99" i="11" s="1"/>
  <c r="O99" i="11" s="1"/>
  <c r="AB81" i="11"/>
  <c r="AD81" i="11" s="1"/>
  <c r="O81" i="11" s="1"/>
  <c r="AA69" i="11"/>
  <c r="AB69" i="11" s="1"/>
  <c r="AD69" i="11" s="1"/>
  <c r="O69" i="11" s="1"/>
  <c r="AB60" i="11"/>
  <c r="AD60" i="11" s="1"/>
  <c r="O60" i="11" s="1"/>
  <c r="AA119" i="11"/>
  <c r="AB119" i="11" s="1"/>
  <c r="AD119" i="11" s="1"/>
  <c r="O119" i="11" s="1"/>
  <c r="AA107" i="11"/>
  <c r="AB107" i="11" s="1"/>
  <c r="AD107" i="11" s="1"/>
  <c r="O107" i="11" s="1"/>
  <c r="AB91" i="11"/>
  <c r="AD91" i="11" s="1"/>
  <c r="O91" i="11" s="1"/>
  <c r="AA87" i="11"/>
  <c r="AB87" i="11" s="1"/>
  <c r="AD87" i="11" s="1"/>
  <c r="O87" i="11" s="1"/>
  <c r="AA82" i="11"/>
  <c r="AB82" i="11" s="1"/>
  <c r="AD82" i="11" s="1"/>
  <c r="O82" i="11" s="1"/>
  <c r="AB73" i="11"/>
  <c r="AD73" i="11" s="1"/>
  <c r="O73" i="11" s="1"/>
  <c r="AB42" i="11"/>
  <c r="AD42" i="11" s="1"/>
  <c r="O42" i="11" s="1"/>
  <c r="AB36" i="11"/>
  <c r="AD36" i="11" s="1"/>
  <c r="O36" i="11" s="1"/>
  <c r="AA13" i="11"/>
  <c r="AB13" i="11" s="1"/>
  <c r="AD13" i="11" s="1"/>
  <c r="O13" i="11" s="1"/>
  <c r="AB75" i="11"/>
  <c r="AD75" i="11" s="1"/>
  <c r="O75" i="11" s="1"/>
  <c r="AB62" i="11"/>
  <c r="AD62" i="11" s="1"/>
  <c r="O62" i="11" s="1"/>
  <c r="AB38" i="11"/>
  <c r="AD38" i="11" s="1"/>
  <c r="O38" i="11" s="1"/>
  <c r="AA261" i="11"/>
  <c r="AB261" i="11" s="1"/>
  <c r="AD261" i="11" s="1"/>
  <c r="O261" i="11" s="1"/>
  <c r="F14" i="10" l="1"/>
  <c r="M7" i="10"/>
  <c r="I7" i="10"/>
  <c r="H14" i="10"/>
  <c r="J14" i="10"/>
  <c r="K6" i="10"/>
  <c r="M5" i="10"/>
  <c r="I5" i="10"/>
  <c r="AB373" i="11"/>
  <c r="AD373" i="11" s="1"/>
  <c r="O373" i="11" s="1"/>
  <c r="AB415" i="11"/>
  <c r="AD415" i="11" s="1"/>
  <c r="O415" i="11" s="1"/>
  <c r="AB244" i="11"/>
  <c r="AD244" i="11" s="1"/>
  <c r="O244" i="11" s="1"/>
  <c r="AB196" i="11"/>
  <c r="AD196" i="11" s="1"/>
  <c r="O196" i="11" s="1"/>
  <c r="AB399" i="11"/>
  <c r="AD399" i="11" s="1"/>
  <c r="O399" i="11" s="1"/>
  <c r="AB348" i="11"/>
  <c r="AD348" i="11" s="1"/>
  <c r="O348" i="11" s="1"/>
  <c r="AA345" i="11"/>
  <c r="AB345" i="11"/>
  <c r="AD345" i="11" s="1"/>
  <c r="O345" i="11" s="1"/>
  <c r="AA336" i="11"/>
  <c r="AB336" i="11"/>
  <c r="AD336" i="11" s="1"/>
  <c r="O336" i="11" s="1"/>
  <c r="AA322" i="11"/>
  <c r="AB322" i="11"/>
  <c r="AD322" i="11" s="1"/>
  <c r="O322" i="11" s="1"/>
  <c r="AA482" i="11"/>
  <c r="AB482" i="11"/>
  <c r="AD482" i="11" s="1"/>
  <c r="O482" i="11" s="1"/>
  <c r="AA457" i="11"/>
  <c r="AB457" i="11" s="1"/>
  <c r="AD457" i="11" s="1"/>
  <c r="O457" i="11" s="1"/>
  <c r="AA407" i="11"/>
  <c r="AB407" i="11" s="1"/>
  <c r="AD407" i="11" s="1"/>
  <c r="O407" i="11" s="1"/>
  <c r="AA199" i="11"/>
  <c r="AB199" i="11" s="1"/>
  <c r="AD199" i="11" s="1"/>
  <c r="O199" i="11" s="1"/>
  <c r="AA21" i="11"/>
  <c r="AB21" i="11" s="1"/>
  <c r="AD21" i="11" s="1"/>
  <c r="O21" i="11" s="1"/>
  <c r="AA16" i="11"/>
  <c r="AB16" i="11" s="1"/>
  <c r="AD16" i="11" s="1"/>
  <c r="O16" i="11" s="1"/>
  <c r="AB135" i="11"/>
  <c r="AD135" i="11" s="1"/>
  <c r="O135" i="11" s="1"/>
  <c r="AB237" i="11"/>
  <c r="AD237" i="11" s="1"/>
  <c r="O237" i="11" s="1"/>
  <c r="AB474" i="11"/>
  <c r="AD474" i="11" s="1"/>
  <c r="O474" i="11" s="1"/>
  <c r="AB447" i="11"/>
  <c r="AD447" i="11" s="1"/>
  <c r="O447" i="11" s="1"/>
  <c r="AB403" i="11"/>
  <c r="AD403" i="11" s="1"/>
  <c r="O403" i="11" s="1"/>
  <c r="AA328" i="11"/>
  <c r="AB328" i="11"/>
  <c r="AD328" i="11" s="1"/>
  <c r="O328" i="11" s="1"/>
  <c r="AB197" i="11"/>
  <c r="AD197" i="11" s="1"/>
  <c r="O197" i="11" s="1"/>
  <c r="AB191" i="11"/>
  <c r="AD191" i="11" s="1"/>
  <c r="O191" i="11" s="1"/>
  <c r="AA171" i="11"/>
  <c r="AB171" i="11"/>
  <c r="AD171" i="11" s="1"/>
  <c r="O171" i="11" s="1"/>
  <c r="AB159" i="11"/>
  <c r="AD159" i="11" s="1"/>
  <c r="O159" i="11" s="1"/>
  <c r="AA148" i="11"/>
  <c r="AB148" i="11" s="1"/>
  <c r="AD148" i="11" s="1"/>
  <c r="O148" i="11" s="1"/>
  <c r="AA471" i="11"/>
  <c r="AB471" i="11" s="1"/>
  <c r="AD471" i="11" s="1"/>
  <c r="O471" i="11" s="1"/>
  <c r="AB376" i="11"/>
  <c r="AD376" i="11" s="1"/>
  <c r="O376" i="11" s="1"/>
  <c r="AA321" i="11"/>
  <c r="AB321" i="11" s="1"/>
  <c r="AD321" i="11" s="1"/>
  <c r="O321" i="11" s="1"/>
  <c r="AA301" i="11"/>
  <c r="AB301" i="11" s="1"/>
  <c r="AD301" i="11" s="1"/>
  <c r="O301" i="11" s="1"/>
  <c r="AA428" i="11"/>
  <c r="AB428" i="11" s="1"/>
  <c r="AD428" i="11" s="1"/>
  <c r="O428" i="11" s="1"/>
  <c r="AA435" i="11"/>
  <c r="AB435" i="11"/>
  <c r="AD435" i="11" s="1"/>
  <c r="O435" i="11" s="1"/>
  <c r="AB426" i="11"/>
  <c r="AD426" i="11" s="1"/>
  <c r="O426" i="11" s="1"/>
  <c r="AB369" i="11"/>
  <c r="AD369" i="11" s="1"/>
  <c r="O369" i="11" s="1"/>
  <c r="AB174" i="11"/>
  <c r="AD174" i="11" s="1"/>
  <c r="O174" i="11" s="1"/>
  <c r="AA341" i="11"/>
  <c r="AB341" i="11" s="1"/>
  <c r="AD341" i="11" s="1"/>
  <c r="O341" i="11" s="1"/>
  <c r="AA379" i="11"/>
  <c r="AB379" i="11" s="1"/>
  <c r="AD379" i="11" s="1"/>
  <c r="O379" i="11" s="1"/>
  <c r="AB402" i="11"/>
  <c r="AD402" i="11" s="1"/>
  <c r="O402" i="11" s="1"/>
  <c r="AB444" i="11"/>
  <c r="AD444" i="11" s="1"/>
  <c r="O444" i="11" s="1"/>
  <c r="AB179" i="11"/>
  <c r="AD179" i="11" s="1"/>
  <c r="O179" i="11" s="1"/>
  <c r="AA470" i="11"/>
  <c r="AB470" i="11" s="1"/>
  <c r="AD470" i="11" s="1"/>
  <c r="O470" i="11" s="1"/>
  <c r="AA418" i="11"/>
  <c r="AB418" i="11" s="1"/>
  <c r="AD418" i="11" s="1"/>
  <c r="O418" i="11" s="1"/>
  <c r="AA292" i="11"/>
  <c r="AB292" i="11" s="1"/>
  <c r="AD292" i="11" s="1"/>
  <c r="O292" i="11" s="1"/>
  <c r="AB290" i="11"/>
  <c r="AD290" i="11" s="1"/>
  <c r="O290" i="11" s="1"/>
  <c r="AA176" i="11"/>
  <c r="AB176" i="11" s="1"/>
  <c r="AD176" i="11" s="1"/>
  <c r="O176" i="11" s="1"/>
  <c r="AB64" i="11"/>
  <c r="AD64" i="11" s="1"/>
  <c r="O64" i="11" s="1"/>
  <c r="Q7" i="11"/>
  <c r="P7" i="11"/>
  <c r="AA251" i="11"/>
  <c r="AB251" i="11" s="1"/>
  <c r="AD251" i="11" s="1"/>
  <c r="O251" i="11" s="1"/>
  <c r="AA449" i="11"/>
  <c r="AB449" i="11" s="1"/>
  <c r="AD449" i="11" s="1"/>
  <c r="O449" i="11" s="1"/>
  <c r="AB352" i="11"/>
  <c r="AD352" i="11" s="1"/>
  <c r="O352" i="11" s="1"/>
  <c r="AB311" i="11"/>
  <c r="AD311" i="11" s="1"/>
  <c r="O311" i="11" s="1"/>
  <c r="AB309" i="11"/>
  <c r="AD309" i="11" s="1"/>
  <c r="O309" i="11" s="1"/>
  <c r="AB265" i="11"/>
  <c r="AD265" i="11" s="1"/>
  <c r="O265" i="11" s="1"/>
  <c r="AB127" i="11"/>
  <c r="AD127" i="11" s="1"/>
  <c r="O127" i="11" s="1"/>
  <c r="AA103" i="11"/>
  <c r="AB103" i="11" s="1"/>
  <c r="AD103" i="11" s="1"/>
  <c r="O103" i="11" s="1"/>
  <c r="AA76" i="11"/>
  <c r="AB76" i="11" s="1"/>
  <c r="AD76" i="11" s="1"/>
  <c r="O76" i="11" s="1"/>
  <c r="AA59" i="11"/>
  <c r="AB59" i="11" s="1"/>
  <c r="AD59" i="11" s="1"/>
  <c r="O59" i="11" s="1"/>
  <c r="AA339" i="11"/>
  <c r="AB339" i="11" s="1"/>
  <c r="AD339" i="11" s="1"/>
  <c r="O339" i="11" s="1"/>
  <c r="AB177" i="11"/>
  <c r="AD177" i="11" s="1"/>
  <c r="O177" i="11" s="1"/>
  <c r="AB396" i="11"/>
  <c r="AD396" i="11" s="1"/>
  <c r="O396" i="11" s="1"/>
  <c r="AB28" i="11"/>
  <c r="AD28" i="11" s="1"/>
  <c r="O28" i="11" s="1"/>
  <c r="AB509" i="11"/>
  <c r="AD509" i="11" s="1"/>
  <c r="O509" i="11" s="1"/>
  <c r="AB502" i="11"/>
  <c r="AD502" i="11" s="1"/>
  <c r="O502" i="11" s="1"/>
  <c r="AB374" i="11"/>
  <c r="AD374" i="11" s="1"/>
  <c r="O374" i="11" s="1"/>
  <c r="AB429" i="11"/>
  <c r="AD429" i="11" s="1"/>
  <c r="O429" i="11" s="1"/>
  <c r="AB458" i="11"/>
  <c r="AD458" i="11" s="1"/>
  <c r="O458" i="11" s="1"/>
  <c r="AB498" i="11"/>
  <c r="AD498" i="11" s="1"/>
  <c r="O498" i="11" s="1"/>
  <c r="AB494" i="11"/>
  <c r="AD494" i="11" s="1"/>
  <c r="O494" i="11" s="1"/>
  <c r="AB504" i="11"/>
  <c r="AD504" i="11" s="1"/>
  <c r="O504" i="11" s="1"/>
  <c r="AB479" i="11"/>
  <c r="AD479" i="11" s="1"/>
  <c r="O479" i="11" s="1"/>
  <c r="AB463" i="11"/>
  <c r="AD463" i="11" s="1"/>
  <c r="O463" i="11" s="1"/>
  <c r="AA438" i="11"/>
  <c r="AB438" i="11" s="1"/>
  <c r="AD438" i="11" s="1"/>
  <c r="O438" i="11" s="1"/>
  <c r="AB434" i="11"/>
  <c r="AD434" i="11" s="1"/>
  <c r="O434" i="11" s="1"/>
  <c r="AB423" i="11"/>
  <c r="AD423" i="11" s="1"/>
  <c r="O423" i="11" s="1"/>
  <c r="AB411" i="11"/>
  <c r="AD411" i="11" s="1"/>
  <c r="O411" i="11" s="1"/>
  <c r="AB390" i="11"/>
  <c r="AD390" i="11" s="1"/>
  <c r="O390" i="11" s="1"/>
  <c r="AB383" i="11"/>
  <c r="AD383" i="11" s="1"/>
  <c r="O383" i="11" s="1"/>
  <c r="AA381" i="11"/>
  <c r="AB381" i="11" s="1"/>
  <c r="AD381" i="11" s="1"/>
  <c r="O381" i="11" s="1"/>
  <c r="AB360" i="11"/>
  <c r="AD360" i="11" s="1"/>
  <c r="O360" i="11" s="1"/>
  <c r="AA316" i="11"/>
  <c r="AB316" i="11" s="1"/>
  <c r="AD316" i="11" s="1"/>
  <c r="O316" i="11" s="1"/>
  <c r="AB239" i="11"/>
  <c r="AD239" i="11" s="1"/>
  <c r="O239" i="11" s="1"/>
  <c r="AB145" i="11"/>
  <c r="AD145" i="11" s="1"/>
  <c r="O145" i="11" s="1"/>
  <c r="AB130" i="11"/>
  <c r="AD130" i="11" s="1"/>
  <c r="O130" i="11" s="1"/>
  <c r="AB318" i="11"/>
  <c r="AD318" i="11" s="1"/>
  <c r="O318" i="11" s="1"/>
  <c r="AB289" i="11"/>
  <c r="AD289" i="11" s="1"/>
  <c r="O289" i="11" s="1"/>
  <c r="AB338" i="11"/>
  <c r="AD338" i="11" s="1"/>
  <c r="O338" i="11" s="1"/>
  <c r="AB333" i="11"/>
  <c r="AD333" i="11" s="1"/>
  <c r="O333" i="11" s="1"/>
  <c r="AB221" i="11"/>
  <c r="AD221" i="11" s="1"/>
  <c r="O221" i="11" s="1"/>
  <c r="AB155" i="11"/>
  <c r="AD155" i="11" s="1"/>
  <c r="O155" i="11" s="1"/>
  <c r="AA483" i="11"/>
  <c r="AB483" i="11"/>
  <c r="AD483" i="11" s="1"/>
  <c r="O483" i="11" s="1"/>
  <c r="AB476" i="11"/>
  <c r="AD476" i="11" s="1"/>
  <c r="O476" i="11" s="1"/>
  <c r="AA439" i="11"/>
  <c r="AB439" i="11" s="1"/>
  <c r="AD439" i="11" s="1"/>
  <c r="O439" i="11" s="1"/>
  <c r="AA183" i="11"/>
  <c r="AB183" i="11" s="1"/>
  <c r="AD183" i="11" s="1"/>
  <c r="O183" i="11" s="1"/>
  <c r="AA144" i="11"/>
  <c r="AB144" i="11" s="1"/>
  <c r="AD144" i="11" s="1"/>
  <c r="O144" i="11" s="1"/>
  <c r="AB153" i="11"/>
  <c r="AD153" i="11" s="1"/>
  <c r="O153" i="11" s="1"/>
  <c r="AB283" i="11"/>
  <c r="AD283" i="11" s="1"/>
  <c r="O283" i="11" s="1"/>
  <c r="AB397" i="11"/>
  <c r="AD397" i="11" s="1"/>
  <c r="O397" i="11" s="1"/>
  <c r="AA453" i="11"/>
  <c r="AB453" i="11" s="1"/>
  <c r="AD453" i="11" s="1"/>
  <c r="O453" i="11" s="1"/>
  <c r="AA499" i="11"/>
  <c r="AB499" i="11" s="1"/>
  <c r="AD499" i="11" s="1"/>
  <c r="O499" i="11" s="1"/>
  <c r="AA493" i="11"/>
  <c r="AB493" i="11" s="1"/>
  <c r="AD493" i="11" s="1"/>
  <c r="O493" i="11" s="1"/>
  <c r="AB488" i="11"/>
  <c r="AD488" i="11" s="1"/>
  <c r="O488" i="11" s="1"/>
  <c r="AB424" i="11"/>
  <c r="AD424" i="11" s="1"/>
  <c r="O424" i="11" s="1"/>
  <c r="AA420" i="11"/>
  <c r="AB420" i="11" s="1"/>
  <c r="AD420" i="11" s="1"/>
  <c r="O420" i="11" s="1"/>
  <c r="AB405" i="11"/>
  <c r="AD405" i="11" s="1"/>
  <c r="O405" i="11" s="1"/>
  <c r="AA389" i="11"/>
  <c r="AB389" i="11" s="1"/>
  <c r="AD389" i="11" s="1"/>
  <c r="O389" i="11" s="1"/>
  <c r="AA361" i="11"/>
  <c r="AB361" i="11" s="1"/>
  <c r="AD361" i="11" s="1"/>
  <c r="O361" i="11" s="1"/>
  <c r="AA350" i="11"/>
  <c r="AB350" i="11" s="1"/>
  <c r="AD350" i="11" s="1"/>
  <c r="O350" i="11" s="1"/>
  <c r="AB259" i="11"/>
  <c r="AD259" i="11" s="1"/>
  <c r="O259" i="11" s="1"/>
  <c r="AA247" i="11"/>
  <c r="AB247" i="11" s="1"/>
  <c r="AD247" i="11" s="1"/>
  <c r="O247" i="11" s="1"/>
  <c r="AA243" i="11"/>
  <c r="AB243" i="11" s="1"/>
  <c r="AD243" i="11" s="1"/>
  <c r="O243" i="11" s="1"/>
  <c r="AB235" i="11"/>
  <c r="AD235" i="11" s="1"/>
  <c r="O235" i="11" s="1"/>
  <c r="AA188" i="11"/>
  <c r="AB188" i="11" s="1"/>
  <c r="AD188" i="11" s="1"/>
  <c r="O188" i="11" s="1"/>
  <c r="AB61" i="11"/>
  <c r="AD61" i="11" s="1"/>
  <c r="O61" i="11" s="1"/>
  <c r="AB58" i="11"/>
  <c r="AD58" i="11" s="1"/>
  <c r="O58" i="11" s="1"/>
  <c r="AB304" i="11"/>
  <c r="AD304" i="11" s="1"/>
  <c r="O304" i="11" s="1"/>
  <c r="AB335" i="11"/>
  <c r="AD335" i="11" s="1"/>
  <c r="O335" i="11" s="1"/>
  <c r="AB410" i="11"/>
  <c r="AD410" i="11" s="1"/>
  <c r="O410" i="11" s="1"/>
  <c r="AB413" i="11"/>
  <c r="AD413" i="11" s="1"/>
  <c r="O413" i="11" s="1"/>
  <c r="AB466" i="11"/>
  <c r="AD466" i="11" s="1"/>
  <c r="O466" i="11" s="1"/>
  <c r="AB490" i="11"/>
  <c r="AD490" i="11" s="1"/>
  <c r="O490" i="11" s="1"/>
  <c r="AB284" i="11"/>
  <c r="AD284" i="11" s="1"/>
  <c r="O284" i="11" s="1"/>
  <c r="AB117" i="11"/>
  <c r="AD117" i="11" s="1"/>
  <c r="O117" i="11" s="1"/>
  <c r="AB495" i="11"/>
  <c r="AD495" i="11" s="1"/>
  <c r="O495" i="11" s="1"/>
  <c r="AB491" i="11"/>
  <c r="AD491" i="11" s="1"/>
  <c r="O491" i="11" s="1"/>
  <c r="AB480" i="11"/>
  <c r="AD480" i="11" s="1"/>
  <c r="O480" i="11" s="1"/>
  <c r="AA475" i="11"/>
  <c r="AB475" i="11" s="1"/>
  <c r="AD475" i="11" s="1"/>
  <c r="O475" i="11" s="1"/>
  <c r="AB468" i="11"/>
  <c r="AD468" i="11" s="1"/>
  <c r="O468" i="11" s="1"/>
  <c r="AB462" i="11"/>
  <c r="AD462" i="11" s="1"/>
  <c r="O462" i="11" s="1"/>
  <c r="AB451" i="11"/>
  <c r="AD451" i="11" s="1"/>
  <c r="O451" i="11" s="1"/>
  <c r="AB433" i="11"/>
  <c r="AD433" i="11" s="1"/>
  <c r="O433" i="11" s="1"/>
  <c r="AA416" i="11"/>
  <c r="AB416" i="11" s="1"/>
  <c r="AD416" i="11" s="1"/>
  <c r="O416" i="11" s="1"/>
  <c r="AA412" i="11"/>
  <c r="AB412" i="11" s="1"/>
  <c r="AD412" i="11" s="1"/>
  <c r="O412" i="11" s="1"/>
  <c r="AB408" i="11"/>
  <c r="AD408" i="11" s="1"/>
  <c r="O408" i="11" s="1"/>
  <c r="AA375" i="11"/>
  <c r="AB375" i="11" s="1"/>
  <c r="AD375" i="11" s="1"/>
  <c r="O375" i="11" s="1"/>
  <c r="AB370" i="11"/>
  <c r="AD370" i="11" s="1"/>
  <c r="O370" i="11" s="1"/>
  <c r="AB357" i="11"/>
  <c r="AD357" i="11" s="1"/>
  <c r="O357" i="11" s="1"/>
  <c r="AA324" i="11"/>
  <c r="AB324" i="11" s="1"/>
  <c r="AD324" i="11" s="1"/>
  <c r="O324" i="11" s="1"/>
  <c r="AA281" i="11"/>
  <c r="AB281" i="11" s="1"/>
  <c r="AD281" i="11" s="1"/>
  <c r="O281" i="11" s="1"/>
  <c r="AA223" i="11"/>
  <c r="AB223" i="11" s="1"/>
  <c r="AD223" i="11" s="1"/>
  <c r="O223" i="11" s="1"/>
  <c r="AB158" i="11"/>
  <c r="AD158" i="11" s="1"/>
  <c r="O158" i="11" s="1"/>
  <c r="AA137" i="11"/>
  <c r="AB137" i="11" s="1"/>
  <c r="AD137" i="11" s="1"/>
  <c r="O137" i="11" s="1"/>
  <c r="AA98" i="11"/>
  <c r="AB98" i="11" s="1"/>
  <c r="AD98" i="11" s="1"/>
  <c r="O98" i="11" s="1"/>
  <c r="AA34" i="11"/>
  <c r="AB34" i="11" s="1"/>
  <c r="AD34" i="11" s="1"/>
  <c r="O34" i="11" s="1"/>
  <c r="AA450" i="11"/>
  <c r="AB450" i="11" s="1"/>
  <c r="AD450" i="11" s="1"/>
  <c r="O450" i="11" s="1"/>
  <c r="AA400" i="11"/>
  <c r="AB400" i="11" s="1"/>
  <c r="AD400" i="11" s="1"/>
  <c r="O400" i="11" s="1"/>
  <c r="AA337" i="11"/>
  <c r="AB337" i="11" s="1"/>
  <c r="AD337" i="11" s="1"/>
  <c r="O337" i="11" s="1"/>
  <c r="AA293" i="11"/>
  <c r="AB293" i="11" s="1"/>
  <c r="AD293" i="11" s="1"/>
  <c r="O293" i="11" s="1"/>
  <c r="AB115" i="11"/>
  <c r="AD115" i="11" s="1"/>
  <c r="O115" i="11" s="1"/>
  <c r="AB302" i="11"/>
  <c r="AD302" i="11" s="1"/>
  <c r="O302" i="11" s="1"/>
  <c r="AB436" i="11"/>
  <c r="AD436" i="11" s="1"/>
  <c r="O436" i="11" s="1"/>
  <c r="AB232" i="11"/>
  <c r="AD232" i="11" s="1"/>
  <c r="O232" i="11" s="1"/>
  <c r="AA501" i="11"/>
  <c r="AB501" i="11" s="1"/>
  <c r="AD501" i="11" s="1"/>
  <c r="O501" i="11" s="1"/>
  <c r="AA503" i="11"/>
  <c r="AB503" i="11" s="1"/>
  <c r="AD503" i="11" s="1"/>
  <c r="O503" i="11" s="1"/>
  <c r="AB472" i="11"/>
  <c r="AD472" i="11" s="1"/>
  <c r="O472" i="11" s="1"/>
  <c r="AA392" i="11"/>
  <c r="AB392" i="11" s="1"/>
  <c r="AD392" i="11" s="1"/>
  <c r="O392" i="11" s="1"/>
  <c r="AB307" i="11"/>
  <c r="AD307" i="11" s="1"/>
  <c r="O307" i="11" s="1"/>
  <c r="AA219" i="11"/>
  <c r="AB219" i="11" s="1"/>
  <c r="AD219" i="11" s="1"/>
  <c r="O219" i="11" s="1"/>
  <c r="AA146" i="11"/>
  <c r="AB146" i="11" s="1"/>
  <c r="AD146" i="11" s="1"/>
  <c r="O146" i="11" s="1"/>
  <c r="AB63" i="11"/>
  <c r="AD63" i="11" s="1"/>
  <c r="O63" i="11" s="1"/>
  <c r="M7" i="11"/>
  <c r="AA12" i="11" s="1"/>
  <c r="AB12" i="11" s="1"/>
  <c r="AD12" i="11" s="1"/>
  <c r="O12" i="11" s="1"/>
  <c r="T12" i="11" s="1"/>
  <c r="C23" i="10" s="1"/>
  <c r="AB123" i="11"/>
  <c r="AD123" i="11" s="1"/>
  <c r="O123" i="11" s="1"/>
  <c r="AB298" i="11"/>
  <c r="AD298" i="11" s="1"/>
  <c r="O298" i="11" s="1"/>
  <c r="AB330" i="11"/>
  <c r="AD330" i="11" s="1"/>
  <c r="O330" i="11" s="1"/>
  <c r="AB365" i="11"/>
  <c r="AD365" i="11" s="1"/>
  <c r="O365" i="11" s="1"/>
  <c r="AA441" i="11"/>
  <c r="AB441" i="11" s="1"/>
  <c r="AD441" i="11" s="1"/>
  <c r="O441" i="11" s="1"/>
  <c r="AA355" i="11"/>
  <c r="AB355" i="11" s="1"/>
  <c r="AD355" i="11" s="1"/>
  <c r="O355" i="11" s="1"/>
  <c r="AB459" i="11"/>
  <c r="AD459" i="11" s="1"/>
  <c r="O459" i="11" s="1"/>
  <c r="AB461" i="11"/>
  <c r="AD461" i="11" s="1"/>
  <c r="O461" i="11" s="1"/>
  <c r="AB508" i="11"/>
  <c r="AD508" i="11" s="1"/>
  <c r="O508" i="11" s="1"/>
  <c r="AA497" i="11"/>
  <c r="AB497" i="11" s="1"/>
  <c r="AD497" i="11" s="1"/>
  <c r="O497" i="11" s="1"/>
  <c r="AB485" i="11"/>
  <c r="AD485" i="11" s="1"/>
  <c r="O485" i="11" s="1"/>
  <c r="AB464" i="11"/>
  <c r="AD464" i="11" s="1"/>
  <c r="O464" i="11" s="1"/>
  <c r="AB456" i="11"/>
  <c r="AD456" i="11" s="1"/>
  <c r="O456" i="11" s="1"/>
  <c r="AB448" i="11"/>
  <c r="AD448" i="11" s="1"/>
  <c r="O448" i="11" s="1"/>
  <c r="AB443" i="11"/>
  <c r="AD443" i="11" s="1"/>
  <c r="O443" i="11" s="1"/>
  <c r="AA432" i="11"/>
  <c r="AB432" i="11" s="1"/>
  <c r="AD432" i="11" s="1"/>
  <c r="O432" i="11" s="1"/>
  <c r="AB421" i="11"/>
  <c r="AD421" i="11" s="1"/>
  <c r="O421" i="11" s="1"/>
  <c r="AA404" i="11"/>
  <c r="AB404" i="11" s="1"/>
  <c r="AD404" i="11" s="1"/>
  <c r="O404" i="11" s="1"/>
  <c r="AB395" i="11"/>
  <c r="AD395" i="11" s="1"/>
  <c r="O395" i="11" s="1"/>
  <c r="AB384" i="11"/>
  <c r="AD384" i="11" s="1"/>
  <c r="O384" i="11" s="1"/>
  <c r="AB377" i="11"/>
  <c r="AD377" i="11" s="1"/>
  <c r="O377" i="11" s="1"/>
  <c r="AA372" i="11"/>
  <c r="AB372" i="11" s="1"/>
  <c r="AD372" i="11" s="1"/>
  <c r="O372" i="11" s="1"/>
  <c r="AB346" i="11"/>
  <c r="AD346" i="11" s="1"/>
  <c r="O346" i="11" s="1"/>
  <c r="AA325" i="11"/>
  <c r="AB325" i="11" s="1"/>
  <c r="AD325" i="11" s="1"/>
  <c r="O325" i="11" s="1"/>
  <c r="AB305" i="11"/>
  <c r="AD305" i="11" s="1"/>
  <c r="O305" i="11" s="1"/>
  <c r="AA285" i="11"/>
  <c r="AB285" i="11" s="1"/>
  <c r="AD285" i="11" s="1"/>
  <c r="O285" i="11" s="1"/>
  <c r="AA270" i="11"/>
  <c r="AB270" i="11" s="1"/>
  <c r="AD270" i="11" s="1"/>
  <c r="O270" i="11" s="1"/>
  <c r="AA267" i="11"/>
  <c r="AB267" i="11" s="1"/>
  <c r="AD267" i="11" s="1"/>
  <c r="O267" i="11" s="1"/>
  <c r="AA248" i="11"/>
  <c r="AB248" i="11" s="1"/>
  <c r="AD248" i="11" s="1"/>
  <c r="O248" i="11" s="1"/>
  <c r="AB142" i="11"/>
  <c r="AD142" i="11" s="1"/>
  <c r="O142" i="11" s="1"/>
  <c r="AA26" i="11"/>
  <c r="AB26" i="11" s="1"/>
  <c r="AD26" i="11" s="1"/>
  <c r="O26" i="11" s="1"/>
  <c r="AB268" i="11"/>
  <c r="AD268" i="11" s="1"/>
  <c r="O268" i="11" s="1"/>
  <c r="AB241" i="11"/>
  <c r="AD241" i="11" s="1"/>
  <c r="O241" i="11" s="1"/>
  <c r="AA166" i="11"/>
  <c r="AB166" i="11" s="1"/>
  <c r="AD166" i="11" s="1"/>
  <c r="O166" i="11" s="1"/>
  <c r="AB120" i="11"/>
  <c r="AD120" i="11" s="1"/>
  <c r="O120" i="11" s="1"/>
  <c r="AA89" i="11"/>
  <c r="AB89" i="11" s="1"/>
  <c r="AD89" i="11" s="1"/>
  <c r="O89" i="11" s="1"/>
  <c r="AB57" i="11"/>
  <c r="AD57" i="11" s="1"/>
  <c r="O57" i="11" s="1"/>
  <c r="AB24" i="11"/>
  <c r="AD24" i="11" s="1"/>
  <c r="O24" i="11" s="1"/>
  <c r="AB257" i="11"/>
  <c r="AD257" i="11" s="1"/>
  <c r="O257" i="11" s="1"/>
  <c r="AB233" i="11"/>
  <c r="AD233" i="11" s="1"/>
  <c r="O233" i="11" s="1"/>
  <c r="AB228" i="11"/>
  <c r="AD228" i="11" s="1"/>
  <c r="O228" i="11" s="1"/>
  <c r="AB212" i="11"/>
  <c r="AD212" i="11" s="1"/>
  <c r="O212" i="11" s="1"/>
  <c r="AA203" i="11"/>
  <c r="AB203" i="11" s="1"/>
  <c r="AD203" i="11" s="1"/>
  <c r="O203" i="11" s="1"/>
  <c r="AA195" i="11"/>
  <c r="AB195" i="11" s="1"/>
  <c r="AD195" i="11" s="1"/>
  <c r="O195" i="11" s="1"/>
  <c r="AA180" i="11"/>
  <c r="AB180" i="11" s="1"/>
  <c r="AD180" i="11" s="1"/>
  <c r="O180" i="11" s="1"/>
  <c r="AA163" i="11"/>
  <c r="AB163" i="11" s="1"/>
  <c r="AD163" i="11" s="1"/>
  <c r="O163" i="11" s="1"/>
  <c r="AA20" i="11"/>
  <c r="AB20" i="11" s="1"/>
  <c r="AD20" i="11" s="1"/>
  <c r="O20" i="11" s="1"/>
  <c r="AB129" i="11"/>
  <c r="AD129" i="11" s="1"/>
  <c r="O129" i="11" s="1"/>
  <c r="AA124" i="11"/>
  <c r="AB124" i="11" s="1"/>
  <c r="AD124" i="11" s="1"/>
  <c r="O124" i="11" s="1"/>
  <c r="AA92" i="11"/>
  <c r="AB92" i="11" s="1"/>
  <c r="AD92" i="11" s="1"/>
  <c r="O92" i="11" s="1"/>
  <c r="AA84" i="11"/>
  <c r="AB84" i="11" s="1"/>
  <c r="AD84" i="11" s="1"/>
  <c r="O84" i="11" s="1"/>
  <c r="AA47" i="11"/>
  <c r="AB47" i="11" s="1"/>
  <c r="AD47" i="11" s="1"/>
  <c r="O47" i="11" s="1"/>
  <c r="AA40" i="11"/>
  <c r="AB40" i="11" s="1"/>
  <c r="AD40" i="11" s="1"/>
  <c r="O40" i="11" s="1"/>
  <c r="AB39" i="11"/>
  <c r="AD39" i="11" s="1"/>
  <c r="O39" i="11" s="1"/>
  <c r="AA29" i="11"/>
  <c r="AB29" i="11" s="1"/>
  <c r="AD29" i="11" s="1"/>
  <c r="O29" i="11" s="1"/>
  <c r="AB112" i="11"/>
  <c r="AD112" i="11" s="1"/>
  <c r="O112" i="11" s="1"/>
  <c r="AB104" i="11"/>
  <c r="AD104" i="11" s="1"/>
  <c r="O104" i="11" s="1"/>
  <c r="AB78" i="11"/>
  <c r="AD78" i="11" s="1"/>
  <c r="O78" i="11" s="1"/>
  <c r="AA77" i="11"/>
  <c r="AB77" i="11" s="1"/>
  <c r="AD77" i="11" s="1"/>
  <c r="O77" i="11" s="1"/>
  <c r="AA71" i="11"/>
  <c r="AB71" i="11" s="1"/>
  <c r="AD71" i="11" s="1"/>
  <c r="O71" i="11" s="1"/>
  <c r="G14" i="10"/>
  <c r="AB17" i="11"/>
  <c r="AD17" i="11" s="1"/>
  <c r="O17" i="11" s="1"/>
  <c r="C22" i="10"/>
  <c r="C41" i="10"/>
  <c r="C27" i="10"/>
  <c r="K14" i="10"/>
  <c r="I14" i="10"/>
  <c r="D14" i="10"/>
  <c r="C18" i="10" s="1"/>
  <c r="M4" i="10"/>
  <c r="M14" i="10" s="1"/>
  <c r="C21" i="10"/>
  <c r="D40" i="10" l="1"/>
  <c r="C28" i="10"/>
  <c r="C29" i="10" s="1"/>
  <c r="C32" i="10"/>
  <c r="D16" i="10"/>
  <c r="D27" i="10" s="1"/>
  <c r="C33" i="10" l="1"/>
  <c r="C35" i="10" s="1"/>
  <c r="C34" i="10"/>
  <c r="C20" i="10"/>
  <c r="D28" i="10"/>
  <c r="D29" i="10" s="1"/>
  <c r="D32" i="10" s="1"/>
  <c r="C36" i="10" l="1"/>
  <c r="C37" i="10" s="1"/>
  <c r="D34" i="10"/>
  <c r="D33" i="10"/>
  <c r="D35" i="10" s="1"/>
  <c r="D36" i="10" l="1"/>
  <c r="D37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dapicet</author>
    <author>Staudenmayer, Samantha</author>
    <author>bendery</author>
  </authors>
  <commentList>
    <comment ref="T3" authorId="0" shapeId="0" xr:uid="{00000000-0006-0000-0000-000001000000}">
      <text>
        <r>
          <rPr>
            <sz val="10"/>
            <color indexed="81"/>
            <rFont val="Arial"/>
            <family val="2"/>
          </rPr>
          <t>Please select from drop down menu</t>
        </r>
      </text>
    </comment>
    <comment ref="Q10" authorId="1" shapeId="0" xr:uid="{490FDB2A-695C-47DC-A15B-67CBD89356E2}">
      <text>
        <r>
          <rPr>
            <b/>
            <sz val="9"/>
            <color indexed="81"/>
            <rFont val="Tahoma"/>
            <family val="2"/>
          </rPr>
          <t>Please indicate rental subsidy source.</t>
        </r>
      </text>
    </comment>
    <comment ref="G12" authorId="2" shapeId="0" xr:uid="{00000000-0006-0000-0000-000002000000}">
      <text>
        <r>
          <rPr>
            <sz val="11"/>
            <color indexed="81"/>
            <rFont val="Tahoma"/>
            <family val="2"/>
          </rPr>
          <t>Please select from drop down menu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<sst xmlns="http://schemas.openxmlformats.org/spreadsheetml/2006/main" count="171" uniqueCount="138">
  <si>
    <t>Percent of total units at 50% or less</t>
  </si>
  <si>
    <t>Subtract 20% from above</t>
  </si>
  <si>
    <t>WAAMIT for units betw. 50 &amp; 80% AMI</t>
  </si>
  <si>
    <t xml:space="preserve">Divide remaining poss. points by 30 </t>
  </si>
  <si>
    <t>80 minus WAAMIT for units betw. 50 &amp; 80%AMI</t>
  </si>
  <si>
    <t>At Application</t>
  </si>
  <si>
    <t>Assumed Occupancy per Unit</t>
  </si>
  <si>
    <t>Target Income for Unit</t>
  </si>
  <si>
    <t>30% Rent Cap</t>
  </si>
  <si>
    <t>30% Rent Test</t>
  </si>
  <si>
    <t>Actual</t>
  </si>
  <si>
    <t>Total Targeted</t>
  </si>
  <si>
    <t>+ Untargeted</t>
  </si>
  <si>
    <t>= Total Units</t>
  </si>
  <si>
    <t>Unit Number</t>
  </si>
  <si>
    <t>Actual Family Size</t>
  </si>
  <si>
    <t>Actual Family Income</t>
  </si>
  <si>
    <t>Actual Family Income as % of AMI</t>
  </si>
  <si>
    <t>VACANT Units</t>
  </si>
  <si>
    <t>% Occupied</t>
  </si>
  <si>
    <t>Units Approved at 50% AMI or less</t>
  </si>
  <si>
    <t>Units Approved &gt;50% &amp; &lt;=80%</t>
  </si>
  <si>
    <t>Gross Residential Rents Including Unit Subsidies</t>
  </si>
  <si>
    <t>Unit Income Targets (as % of AMI)</t>
  </si>
  <si>
    <t>Actual # of units per worksheet</t>
  </si>
  <si>
    <t>Actual # of Units 50% AMI or less</t>
  </si>
  <si>
    <t>Actual # of Units  &gt;50% &amp; &lt;=80% AMI</t>
  </si>
  <si>
    <t>Half-Person</t>
  </si>
  <si>
    <t>Units Failed 50%/80% Target</t>
  </si>
  <si>
    <t>Units Failed 30% Test</t>
  </si>
  <si>
    <t>Subtract base score from 20 (remaining possible pts)</t>
  </si>
  <si>
    <t>Multiply this percentage by .50 (base score)</t>
  </si>
  <si>
    <t>Base score plus adjustment (final score)</t>
  </si>
  <si>
    <t>Number of Observations</t>
  </si>
  <si>
    <t>Weighted Average Target AMI</t>
  </si>
  <si>
    <t># of Units Approved at Application / Modification</t>
  </si>
  <si>
    <t>Step I</t>
  </si>
  <si>
    <t>Step II</t>
  </si>
  <si>
    <t>$</t>
  </si>
  <si>
    <t>Total Units</t>
  </si>
  <si>
    <t>100% AMI</t>
  </si>
  <si>
    <t>Rent Roll &amp; Targeting</t>
  </si>
  <si>
    <t>Rent Roll &amp; Targeting Summary</t>
  </si>
  <si>
    <t>Reserved for Target Incomes 50%/80%</t>
  </si>
  <si>
    <t>Target AMI %</t>
  </si>
  <si>
    <t>Total Rent Received for Unit</t>
  </si>
  <si>
    <t>Rental Subsidy:</t>
  </si>
  <si>
    <t>Multiply previous two lines (adjustment)</t>
  </si>
  <si>
    <t>Project Name</t>
  </si>
  <si>
    <t>AMI Year</t>
  </si>
  <si>
    <t>50% AMI (HUD Very Low - Attach Income Limits)</t>
  </si>
  <si>
    <t>Household Size</t>
  </si>
  <si>
    <t>Project #</t>
  </si>
  <si>
    <t>WAAMIT calc. 1</t>
  </si>
  <si>
    <t>WAAMIT calc. 2</t>
  </si>
  <si>
    <t>100% AMI 1 (Assumed Occupancy)</t>
  </si>
  <si>
    <t>100% AMI 2 (Actual Family Size)</t>
  </si>
  <si>
    <t>Rent Paid by Household</t>
  </si>
  <si>
    <t>WAAMIT calc. 3</t>
  </si>
  <si>
    <t>WAAMIT calc. 4</t>
  </si>
  <si>
    <t>Rent vs. Income Test</t>
  </si>
  <si>
    <t>State</t>
  </si>
  <si>
    <t>FHFB AMI Tally</t>
  </si>
  <si>
    <t>&lt;=30%</t>
  </si>
  <si>
    <t>&lt;=50%</t>
  </si>
  <si>
    <t>&lt;=80%</t>
  </si>
  <si>
    <t>HUD MSA</t>
  </si>
  <si>
    <t>ID #</t>
  </si>
  <si>
    <t xml:space="preserve">NOTE: Worksheet automatically counts all units targeted at 50% AMI. Manually enter the Unit Income Targets (as % of AMI) for all other targeted values. </t>
  </si>
  <si>
    <t>Date</t>
  </si>
  <si>
    <t>Yes</t>
  </si>
  <si>
    <t>Project-Based Rental Subsidy?</t>
  </si>
  <si>
    <t>Units Failed Rent vs. Income Test</t>
  </si>
  <si>
    <t>Total Emergency Shelter Units</t>
  </si>
  <si>
    <t>Emergency Shelter Unit?</t>
  </si>
  <si>
    <t>No</t>
  </si>
  <si>
    <t>General Instructions and Notes</t>
  </si>
  <si>
    <t>1.</t>
  </si>
  <si>
    <t>All shaded cells are protected and cannot be altered.</t>
  </si>
  <si>
    <t>2.</t>
  </si>
  <si>
    <t>Rent Roll Worksheet</t>
  </si>
  <si>
    <t>3.</t>
  </si>
  <si>
    <t>4.</t>
  </si>
  <si>
    <t>Enter the scheduled rent and rental subsidy for each unit. AHP guidelines require that the rent paid by each household (excluding utilities) not exceed 30% of the targeted income for the unit. The farthest column to the right shows if a unit passes or fails this “30% Rent Test.”</t>
  </si>
  <si>
    <t>Rent Roll Summary Worksheet</t>
  </si>
  <si>
    <t xml:space="preserve">Under "# of Units Approved at Application / Modification", enter the number of units corresponding to each AMI target at application. </t>
  </si>
  <si>
    <t>Under both "# of Units Approved at Application / Modification" and "Actual # of Units per Worksheet", enter the number of "Untargeted Units".</t>
  </si>
  <si>
    <t>Do not input operating subsidies as rental subsidies.</t>
  </si>
  <si>
    <t xml:space="preserve">3. </t>
  </si>
  <si>
    <t xml:space="preserve">Enter the annual 50% (very-low) AMI, adjusted for family size, based on the HUD income limit guidelines. HUD income limits should match the most recent HUD guidelines to date as of the rent roll date. </t>
  </si>
  <si>
    <t>Under "Unit Income Targets (as % of AMI)", enter all current AMI targets other than 50% AMI, as well as AMI targets which were approved at application or during the latest modification.</t>
  </si>
  <si>
    <t xml:space="preserve">Tenant or Head of Household Name                                                                                                       </t>
  </si>
  <si>
    <t>For transitional housing and shelters, enter the number of projected households as the number of units. For multi-person households, include children or other household members in the "actual family size" column, not as additional units.</t>
  </si>
  <si>
    <t>Bedrooms or Beds per Unit</t>
  </si>
  <si>
    <t>Complete worksheets sequentially.</t>
  </si>
  <si>
    <t>Enter tenant information for each individual unit, information must include head of household last name and first intial; if tenant is not yet known, enter "VACANT".</t>
  </si>
  <si>
    <t xml:space="preserve">If unit is unrestricted, do not enter household information such as family size, income, or rent received. </t>
  </si>
  <si>
    <t>Total Targeted Non-Emergency Shelter Units</t>
  </si>
  <si>
    <r>
      <t>If unit is vacant, enter projected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 xml:space="preserve">scheduled rent. </t>
    </r>
  </si>
  <si>
    <t>Always include non-income restricted units and manager's units.</t>
  </si>
  <si>
    <t>8.</t>
  </si>
  <si>
    <t>LTM Financial Workbook Version Changes Log</t>
  </si>
  <si>
    <t>Updated</t>
  </si>
  <si>
    <t>By</t>
  </si>
  <si>
    <t>Version</t>
  </si>
  <si>
    <t>Tab</t>
  </si>
  <si>
    <t>Description of Change from Previous Version</t>
  </si>
  <si>
    <t>Completed by</t>
  </si>
  <si>
    <t>Rent Roll</t>
  </si>
  <si>
    <t xml:space="preserve">Changed Homeless/Special Needs column to a column where sponsors can identify whether a unit is an emergency shelter unit. Adjusted drop down menus in columns U-X. </t>
  </si>
  <si>
    <t>ANT</t>
  </si>
  <si>
    <t>Rent Roll Summary</t>
  </si>
  <si>
    <t xml:space="preserve">Changed Total Homeless Units to Total Emergency Shelter Units. Cells N15, O15 and row 17. </t>
  </si>
  <si>
    <t xml:space="preserve">Changed Total Special Needs Units to Total Non-Emergency Shelter Units. Row 18. This is equal to Total units minus emergency shelter units. </t>
  </si>
  <si>
    <t>Changed drop down in column  G (Emergency Shelter unit) to enable "Yes" or "No" selection. Added No to drop down menu (V4).</t>
  </si>
  <si>
    <t>KG</t>
  </si>
  <si>
    <t>Updated Logo</t>
  </si>
  <si>
    <t>Instructions</t>
  </si>
  <si>
    <t>Added instructions tab</t>
  </si>
  <si>
    <t>AL</t>
  </si>
  <si>
    <t>Changed Tenant header, formatted shelter, changed locking so can change colors</t>
  </si>
  <si>
    <t>Log</t>
  </si>
  <si>
    <t xml:space="preserve">Added change log to workbook </t>
  </si>
  <si>
    <t xml:space="preserve">Change Non-Emergency Shelter formula to count targeted units - shelter units.  Changed Emergency Shelter Units to exclude untargeted units. </t>
  </si>
  <si>
    <t>Lamasona</t>
  </si>
  <si>
    <t>Rental Long-Term Monitoring Financial Workbook</t>
  </si>
  <si>
    <t>5.</t>
  </si>
  <si>
    <t>6.</t>
  </si>
  <si>
    <t>7.</t>
  </si>
  <si>
    <t>Fail Explanations</t>
  </si>
  <si>
    <t>PBV</t>
  </si>
  <si>
    <t>HCV</t>
  </si>
  <si>
    <t>VASH</t>
  </si>
  <si>
    <t>CoC</t>
  </si>
  <si>
    <t>BC</t>
  </si>
  <si>
    <t>Other</t>
  </si>
  <si>
    <t>Mixed</t>
  </si>
  <si>
    <t>Version 4.4 Updated 1/29/26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</si>
</sst>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00_);_(* \(#,##0.000\);_(* &quot;-&quot;??_);_(@_)"/>
    <numFmt numFmtId="167" formatCode="_(&quot;$&quot;* #,##0_);_(&quot;$&quot;* \(#,##0\);_(&quot;$&quot;* &quot;-&quot;??_);_(@_)"/>
    <numFmt numFmtId="168" formatCode="mm/dd/yy;@"/>
    <numFmt numFmtId="169" formatCode="General_)"/>
  </numFmts>
  <fonts count="32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8"/>
      <color indexed="81"/>
      <name val="Tahoma"/>
      <family val="2"/>
    </font>
    <font>
      <sz val="10"/>
      <color indexed="81"/>
      <name val="Arial"/>
      <family val="2"/>
    </font>
    <font>
      <sz val="11"/>
      <color indexed="81"/>
      <name val="Tahoma"/>
      <family val="2"/>
    </font>
    <font>
      <b/>
      <sz val="11"/>
      <color rgb="FFFFFFFF"/>
      <name val="Arial"/>
      <family val="2"/>
    </font>
    <font>
      <sz val="10"/>
      <color rgb="FFFFFFFF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Arial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17375D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0" fillId="0" borderId="0" xfId="0" applyProtection="1"/>
    <xf numFmtId="164" fontId="9" fillId="0" borderId="0" xfId="1" applyNumberFormat="1" applyFont="1" applyProtection="1"/>
    <xf numFmtId="0" fontId="9" fillId="0" borderId="0" xfId="0" applyFont="1" applyProtection="1"/>
    <xf numFmtId="37" fontId="2" fillId="0" borderId="0" xfId="0" applyNumberFormat="1" applyFont="1" applyProtection="1"/>
    <xf numFmtId="0" fontId="10" fillId="0" borderId="0" xfId="0" applyFont="1" applyProtection="1"/>
    <xf numFmtId="9" fontId="9" fillId="0" borderId="0" xfId="0" applyNumberFormat="1" applyFont="1" applyProtection="1"/>
    <xf numFmtId="0" fontId="1" fillId="0" borderId="0" xfId="3" applyProtection="1"/>
    <xf numFmtId="0" fontId="1" fillId="0" borderId="0" xfId="3" applyBorder="1" applyProtection="1"/>
    <xf numFmtId="0" fontId="7" fillId="0" borderId="0" xfId="0" applyFont="1" applyFill="1" applyBorder="1" applyProtection="1"/>
    <xf numFmtId="165" fontId="4" fillId="0" borderId="0" xfId="0" applyNumberFormat="1" applyFont="1" applyFill="1" applyBorder="1" applyProtection="1"/>
    <xf numFmtId="37" fontId="4" fillId="0" borderId="0" xfId="0" applyNumberFormat="1" applyFont="1" applyFill="1" applyBorder="1" applyProtection="1"/>
    <xf numFmtId="9" fontId="4" fillId="0" borderId="0" xfId="0" applyNumberFormat="1" applyFont="1" applyFill="1" applyBorder="1" applyProtection="1"/>
    <xf numFmtId="9" fontId="7" fillId="0" borderId="0" xfId="0" applyNumberFormat="1" applyFont="1" applyFill="1" applyBorder="1" applyProtection="1"/>
    <xf numFmtId="37" fontId="4" fillId="0" borderId="0" xfId="0" applyNumberFormat="1" applyFont="1" applyFill="1" applyBorder="1" applyAlignment="1" applyProtection="1">
      <alignment horizontal="right"/>
    </xf>
    <xf numFmtId="9" fontId="4" fillId="2" borderId="1" xfId="0" applyNumberFormat="1" applyFont="1" applyFill="1" applyBorder="1" applyProtection="1"/>
    <xf numFmtId="164" fontId="4" fillId="2" borderId="1" xfId="1" applyNumberFormat="1" applyFont="1" applyFill="1" applyBorder="1" applyProtection="1"/>
    <xf numFmtId="9" fontId="4" fillId="2" borderId="1" xfId="4" applyFont="1" applyFill="1" applyBorder="1" applyAlignment="1" applyProtection="1">
      <alignment horizontal="center"/>
    </xf>
    <xf numFmtId="164" fontId="4" fillId="2" borderId="1" xfId="1" applyNumberFormat="1" applyFont="1" applyFill="1" applyBorder="1" applyAlignment="1" applyProtection="1">
      <alignment horizontal="center"/>
    </xf>
    <xf numFmtId="43" fontId="4" fillId="2" borderId="1" xfId="1" applyNumberFormat="1" applyFont="1" applyFill="1" applyBorder="1" applyAlignment="1" applyProtection="1">
      <alignment horizontal="center"/>
    </xf>
    <xf numFmtId="1" fontId="4" fillId="2" borderId="1" xfId="0" applyNumberFormat="1" applyFont="1" applyFill="1" applyBorder="1" applyProtection="1"/>
    <xf numFmtId="164" fontId="5" fillId="2" borderId="1" xfId="1" applyNumberFormat="1" applyFont="1" applyFill="1" applyBorder="1" applyProtection="1"/>
    <xf numFmtId="0" fontId="4" fillId="2" borderId="1" xfId="0" applyFont="1" applyFill="1" applyBorder="1" applyAlignment="1" applyProtection="1">
      <alignment horizontal="left" vertical="center"/>
    </xf>
    <xf numFmtId="9" fontId="7" fillId="2" borderId="1" xfId="0" applyNumberFormat="1" applyFont="1" applyFill="1" applyBorder="1" applyAlignment="1" applyProtection="1">
      <alignment horizontal="center"/>
    </xf>
    <xf numFmtId="164" fontId="4" fillId="2" borderId="1" xfId="1" applyNumberFormat="1" applyFont="1" applyFill="1" applyBorder="1" applyAlignment="1" applyProtection="1">
      <alignment horizontal="right"/>
    </xf>
    <xf numFmtId="0" fontId="7" fillId="2" borderId="1" xfId="0" applyFont="1" applyFill="1" applyBorder="1" applyAlignment="1" applyProtection="1">
      <alignment horizontal="center"/>
    </xf>
    <xf numFmtId="164" fontId="4" fillId="0" borderId="1" xfId="1" applyNumberFormat="1" applyFont="1" applyBorder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164" fontId="15" fillId="0" borderId="1" xfId="1" applyNumberFormat="1" applyFont="1" applyBorder="1" applyProtection="1">
      <protection locked="0"/>
    </xf>
    <xf numFmtId="164" fontId="15" fillId="2" borderId="1" xfId="1" applyNumberFormat="1" applyFont="1" applyFill="1" applyBorder="1" applyProtection="1"/>
    <xf numFmtId="0" fontId="16" fillId="0" borderId="0" xfId="0" applyFont="1" applyProtection="1"/>
    <xf numFmtId="167" fontId="16" fillId="0" borderId="0" xfId="2" applyNumberFormat="1" applyFont="1" applyProtection="1"/>
    <xf numFmtId="0" fontId="16" fillId="0" borderId="0" xfId="0" applyFont="1" applyBorder="1" applyProtection="1"/>
    <xf numFmtId="9" fontId="4" fillId="0" borderId="1" xfId="4" applyFont="1" applyBorder="1" applyAlignment="1" applyProtection="1">
      <alignment horizontal="center"/>
      <protection locked="0"/>
    </xf>
    <xf numFmtId="0" fontId="5" fillId="2" borderId="1" xfId="3" applyFont="1" applyFill="1" applyBorder="1" applyAlignment="1" applyProtection="1">
      <alignment horizontal="left" vertical="center" wrapText="1"/>
    </xf>
    <xf numFmtId="0" fontId="5" fillId="2" borderId="1" xfId="3" applyFont="1" applyFill="1" applyBorder="1" applyAlignment="1" applyProtection="1">
      <alignment horizontal="left"/>
    </xf>
    <xf numFmtId="37" fontId="4" fillId="2" borderId="1" xfId="3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/>
    </xf>
    <xf numFmtId="37" fontId="6" fillId="2" borderId="1" xfId="0" applyNumberFormat="1" applyFont="1" applyFill="1" applyBorder="1" applyAlignment="1" applyProtection="1">
      <alignment horizontal="center"/>
    </xf>
    <xf numFmtId="168" fontId="4" fillId="2" borderId="1" xfId="3" applyNumberFormat="1" applyFont="1" applyFill="1" applyBorder="1" applyAlignment="1" applyProtection="1">
      <alignment horizontal="left" vertical="center" wrapText="1"/>
    </xf>
    <xf numFmtId="164" fontId="6" fillId="3" borderId="1" xfId="1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44" fontId="5" fillId="2" borderId="2" xfId="2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/>
      <protection locked="0"/>
    </xf>
    <xf numFmtId="164" fontId="4" fillId="0" borderId="1" xfId="1" applyNumberFormat="1" applyFont="1" applyBorder="1" applyAlignment="1" applyProtection="1">
      <alignment horizontal="right"/>
      <protection locked="0"/>
    </xf>
    <xf numFmtId="0" fontId="9" fillId="0" borderId="0" xfId="0" applyFont="1" applyFill="1" applyProtection="1"/>
    <xf numFmtId="2" fontId="4" fillId="2" borderId="1" xfId="1" applyNumberFormat="1" applyFont="1" applyFill="1" applyBorder="1" applyProtection="1"/>
    <xf numFmtId="2" fontId="5" fillId="2" borderId="1" xfId="1" applyNumberFormat="1" applyFont="1" applyFill="1" applyBorder="1" applyProtection="1"/>
    <xf numFmtId="2" fontId="15" fillId="2" borderId="1" xfId="3" applyNumberFormat="1" applyFont="1" applyFill="1" applyBorder="1" applyProtection="1"/>
    <xf numFmtId="2" fontId="15" fillId="2" borderId="2" xfId="3" applyNumberFormat="1" applyFont="1" applyFill="1" applyBorder="1" applyProtection="1"/>
    <xf numFmtId="164" fontId="5" fillId="2" borderId="1" xfId="1" applyNumberFormat="1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Protection="1"/>
    <xf numFmtId="9" fontId="11" fillId="0" borderId="0" xfId="0" applyNumberFormat="1" applyFont="1" applyFill="1" applyBorder="1" applyProtection="1"/>
    <xf numFmtId="37" fontId="11" fillId="0" borderId="0" xfId="0" applyNumberFormat="1" applyFont="1" applyFill="1" applyBorder="1" applyProtection="1"/>
    <xf numFmtId="164" fontId="15" fillId="0" borderId="0" xfId="1" applyNumberFormat="1" applyFont="1" applyFill="1" applyBorder="1" applyProtection="1"/>
    <xf numFmtId="2" fontId="5" fillId="2" borderId="1" xfId="0" applyNumberFormat="1" applyFont="1" applyFill="1" applyBorder="1" applyProtection="1"/>
    <xf numFmtId="2" fontId="5" fillId="2" borderId="1" xfId="3" applyNumberFormat="1" applyFont="1" applyFill="1" applyBorder="1" applyProtection="1"/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3" xfId="3" applyFont="1" applyFill="1" applyBorder="1" applyAlignment="1" applyProtection="1">
      <alignment horizontal="center" vertical="center" wrapText="1"/>
    </xf>
    <xf numFmtId="0" fontId="5" fillId="3" borderId="1" xfId="3" applyFont="1" applyFill="1" applyBorder="1" applyAlignment="1" applyProtection="1">
      <alignment horizontal="center" vertical="center" wrapText="1"/>
    </xf>
    <xf numFmtId="164" fontId="15" fillId="4" borderId="1" xfId="1" applyNumberFormat="1" applyFont="1" applyFill="1" applyBorder="1" applyProtection="1"/>
    <xf numFmtId="165" fontId="4" fillId="2" borderId="1" xfId="0" applyNumberFormat="1" applyFont="1" applyFill="1" applyBorder="1" applyAlignment="1" applyProtection="1">
      <alignment horizontal="center"/>
    </xf>
    <xf numFmtId="0" fontId="4" fillId="0" borderId="4" xfId="0" applyFont="1" applyBorder="1" applyAlignment="1" applyProtection="1">
      <alignment horizontal="left"/>
      <protection locked="0"/>
    </xf>
    <xf numFmtId="0" fontId="5" fillId="4" borderId="1" xfId="0" applyFont="1" applyFill="1" applyBorder="1" applyAlignment="1" applyProtection="1">
      <alignment horizontal="left"/>
    </xf>
    <xf numFmtId="164" fontId="17" fillId="4" borderId="1" xfId="1" applyNumberFormat="1" applyFont="1" applyFill="1" applyBorder="1" applyAlignment="1" applyProtection="1">
      <alignment horizontal="center"/>
    </xf>
    <xf numFmtId="0" fontId="4" fillId="4" borderId="1" xfId="0" applyFont="1" applyFill="1" applyBorder="1" applyAlignment="1" applyProtection="1">
      <alignment horizontal="center"/>
    </xf>
    <xf numFmtId="164" fontId="4" fillId="4" borderId="1" xfId="1" applyNumberFormat="1" applyFont="1" applyFill="1" applyBorder="1" applyProtection="1"/>
    <xf numFmtId="0" fontId="13" fillId="0" borderId="0" xfId="0" applyFont="1" applyFill="1" applyAlignment="1" applyProtection="1">
      <alignment horizontal="center"/>
    </xf>
    <xf numFmtId="164" fontId="15" fillId="2" borderId="1" xfId="1" applyNumberFormat="1" applyFont="1" applyFill="1" applyBorder="1" applyAlignment="1" applyProtection="1"/>
    <xf numFmtId="0" fontId="1" fillId="0" borderId="0" xfId="3" applyFont="1" applyProtection="1"/>
    <xf numFmtId="164" fontId="19" fillId="2" borderId="1" xfId="1" applyNumberFormat="1" applyFont="1" applyFill="1" applyBorder="1" applyAlignment="1" applyProtection="1">
      <alignment horizontal="center" vertical="center" wrapText="1"/>
    </xf>
    <xf numFmtId="166" fontId="19" fillId="2" borderId="1" xfId="1" applyNumberFormat="1" applyFont="1" applyFill="1" applyBorder="1" applyAlignment="1" applyProtection="1">
      <alignment horizontal="center" vertical="center" wrapText="1"/>
    </xf>
    <xf numFmtId="10" fontId="19" fillId="2" borderId="1" xfId="4" applyNumberFormat="1" applyFont="1" applyFill="1" applyBorder="1" applyProtection="1"/>
    <xf numFmtId="164" fontId="19" fillId="2" borderId="1" xfId="1" applyNumberFormat="1" applyFont="1" applyFill="1" applyBorder="1" applyProtection="1"/>
    <xf numFmtId="0" fontId="5" fillId="2" borderId="3" xfId="0" applyFont="1" applyFill="1" applyBorder="1" applyAlignment="1" applyProtection="1">
      <alignment horizontal="left" vertical="center"/>
    </xf>
    <xf numFmtId="0" fontId="5" fillId="2" borderId="5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horizontal="center"/>
    </xf>
    <xf numFmtId="0" fontId="0" fillId="0" borderId="0" xfId="0" applyAlignment="1"/>
    <xf numFmtId="0" fontId="0" fillId="0" borderId="0" xfId="0" applyBorder="1" applyAlignment="1"/>
    <xf numFmtId="0" fontId="4" fillId="0" borderId="1" xfId="0" applyFont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center" vertical="center" wrapText="1"/>
    </xf>
    <xf numFmtId="0" fontId="5" fillId="0" borderId="0" xfId="0" quotePrefix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/>
    </xf>
    <xf numFmtId="0" fontId="5" fillId="2" borderId="1" xfId="0" quotePrefix="1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left" vertical="center"/>
    </xf>
    <xf numFmtId="164" fontId="4" fillId="4" borderId="1" xfId="1" applyNumberFormat="1" applyFont="1" applyFill="1" applyBorder="1" applyAlignment="1" applyProtection="1">
      <alignment horizontal="right"/>
    </xf>
    <xf numFmtId="164" fontId="15" fillId="0" borderId="1" xfId="1" applyNumberFormat="1" applyFont="1" applyFill="1" applyBorder="1" applyProtection="1">
      <protection locked="0"/>
    </xf>
    <xf numFmtId="0" fontId="7" fillId="4" borderId="1" xfId="0" applyFont="1" applyFill="1" applyBorder="1" applyAlignment="1" applyProtection="1">
      <alignment horizontal="center"/>
    </xf>
    <xf numFmtId="9" fontId="7" fillId="4" borderId="1" xfId="0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  <protection locked="0"/>
    </xf>
    <xf numFmtId="165" fontId="4" fillId="4" borderId="1" xfId="0" applyNumberFormat="1" applyFont="1" applyFill="1" applyBorder="1" applyAlignment="1" applyProtection="1">
      <alignment horizontal="center"/>
    </xf>
    <xf numFmtId="0" fontId="3" fillId="0" borderId="0" xfId="4" quotePrefix="1" applyNumberFormat="1" applyFont="1" applyFill="1" applyBorder="1" applyAlignment="1" applyProtection="1">
      <alignment horizontal="center" vertical="justify"/>
    </xf>
    <xf numFmtId="0" fontId="4" fillId="0" borderId="1" xfId="0" applyFont="1" applyFill="1" applyBorder="1" applyAlignment="1" applyProtection="1">
      <alignment horizontal="left"/>
      <protection locked="0"/>
    </xf>
    <xf numFmtId="0" fontId="1" fillId="0" borderId="0" xfId="0" applyFont="1" applyProtection="1"/>
    <xf numFmtId="49" fontId="1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right" vertical="center" wrapText="1"/>
    </xf>
    <xf numFmtId="49" fontId="23" fillId="6" borderId="0" xfId="0" applyNumberFormat="1" applyFont="1" applyFill="1" applyAlignment="1">
      <alignment horizontal="left" vertical="center"/>
    </xf>
    <xf numFmtId="169" fontId="24" fillId="6" borderId="0" xfId="0" applyNumberFormat="1" applyFont="1" applyFill="1" applyAlignment="1">
      <alignment vertical="top" wrapText="1"/>
    </xf>
    <xf numFmtId="49" fontId="23" fillId="0" borderId="0" xfId="0" applyNumberFormat="1" applyFont="1" applyAlignment="1">
      <alignment horizontal="center" vertical="top"/>
    </xf>
    <xf numFmtId="169" fontId="24" fillId="0" borderId="0" xfId="0" applyNumberFormat="1" applyFont="1" applyAlignment="1">
      <alignment vertical="top" wrapText="1"/>
    </xf>
    <xf numFmtId="16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49" fontId="25" fillId="0" borderId="0" xfId="0" applyNumberFormat="1" applyFont="1" applyAlignment="1">
      <alignment horizontal="center" vertical="top"/>
    </xf>
    <xf numFmtId="0" fontId="8" fillId="0" borderId="0" xfId="3" applyFont="1" applyProtection="1"/>
    <xf numFmtId="167" fontId="4" fillId="0" borderId="1" xfId="2" applyNumberFormat="1" applyFont="1" applyBorder="1" applyProtection="1">
      <protection locked="0"/>
    </xf>
    <xf numFmtId="9" fontId="4" fillId="0" borderId="1" xfId="4" applyFont="1" applyFill="1" applyBorder="1" applyAlignment="1" applyProtection="1">
      <alignment horizontal="center"/>
      <protection locked="0"/>
    </xf>
    <xf numFmtId="1" fontId="4" fillId="0" borderId="1" xfId="0" applyNumberFormat="1" applyFont="1" applyBorder="1" applyAlignment="1" applyProtection="1">
      <alignment horizontal="center"/>
      <protection locked="0"/>
    </xf>
    <xf numFmtId="14" fontId="0" fillId="0" borderId="0" xfId="0" applyNumberFormat="1"/>
    <xf numFmtId="0" fontId="28" fillId="8" borderId="1" xfId="0" applyFont="1" applyFill="1" applyBorder="1" applyAlignment="1">
      <alignment horizontal="left" vertical="top" wrapText="1"/>
    </xf>
    <xf numFmtId="0" fontId="29" fillId="0" borderId="0" xfId="0" applyFont="1"/>
    <xf numFmtId="0" fontId="1" fillId="0" borderId="0" xfId="0" applyFont="1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14" fontId="1" fillId="0" borderId="0" xfId="0" applyNumberFormat="1" applyFont="1" applyAlignment="1">
      <alignment wrapText="1"/>
    </xf>
    <xf numFmtId="14" fontId="0" fillId="0" borderId="0" xfId="0" applyNumberFormat="1" applyFont="1" applyAlignment="1">
      <alignment wrapText="1"/>
    </xf>
    <xf numFmtId="0" fontId="30" fillId="0" borderId="0" xfId="0" applyFont="1" applyAlignment="1">
      <alignment horizontal="right" vertical="top" wrapText="1"/>
    </xf>
    <xf numFmtId="49" fontId="23" fillId="6" borderId="0" xfId="0" applyNumberFormat="1" applyFont="1" applyFill="1" applyAlignment="1">
      <alignment horizontal="left" vertical="center" wrapText="1"/>
    </xf>
    <xf numFmtId="49" fontId="1" fillId="0" borderId="0" xfId="0" applyNumberFormat="1" applyFont="1" applyAlignment="1">
      <alignment horizontal="center" vertical="top" wrapText="1"/>
    </xf>
    <xf numFmtId="0" fontId="4" fillId="0" borderId="3" xfId="0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168" fontId="4" fillId="0" borderId="3" xfId="0" applyNumberFormat="1" applyFont="1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left"/>
      <protection locked="0"/>
    </xf>
    <xf numFmtId="0" fontId="4" fillId="0" borderId="3" xfId="0" applyFont="1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protection locked="0"/>
    </xf>
    <xf numFmtId="0" fontId="0" fillId="0" borderId="4" xfId="0" applyFill="1" applyBorder="1" applyAlignment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26" fillId="7" borderId="3" xfId="0" applyFont="1" applyFill="1" applyBorder="1" applyAlignment="1" applyProtection="1">
      <alignment horizontal="center"/>
      <protection locked="0"/>
    </xf>
    <xf numFmtId="0" fontId="27" fillId="7" borderId="5" xfId="0" applyFont="1" applyFill="1" applyBorder="1" applyAlignment="1" applyProtection="1">
      <alignment horizontal="center"/>
      <protection locked="0"/>
    </xf>
    <xf numFmtId="0" fontId="27" fillId="7" borderId="4" xfId="0" applyFont="1" applyFill="1" applyBorder="1" applyAlignment="1" applyProtection="1">
      <alignment horizontal="center"/>
      <protection locked="0"/>
    </xf>
    <xf numFmtId="0" fontId="26" fillId="0" borderId="3" xfId="0" applyFont="1" applyBorder="1" applyAlignment="1" applyProtection="1">
      <alignment horizontal="center"/>
      <protection locked="0"/>
    </xf>
    <xf numFmtId="0" fontId="27" fillId="0" borderId="5" xfId="0" applyFont="1" applyBorder="1" applyAlignment="1" applyProtection="1">
      <alignment horizontal="center"/>
      <protection locked="0"/>
    </xf>
    <xf numFmtId="0" fontId="27" fillId="0" borderId="4" xfId="0" applyFont="1" applyBorder="1" applyAlignment="1" applyProtection="1">
      <alignment horizontal="center"/>
      <protection locked="0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5" fillId="3" borderId="1" xfId="0" quotePrefix="1" applyFont="1" applyFill="1" applyBorder="1" applyAlignment="1" applyProtection="1">
      <alignment horizontal="center" vertical="center" wrapText="1"/>
    </xf>
    <xf numFmtId="0" fontId="5" fillId="3" borderId="10" xfId="0" quotePrefix="1" applyFont="1" applyFill="1" applyBorder="1" applyAlignment="1" applyProtection="1">
      <alignment horizontal="center" vertical="center" wrapText="1"/>
    </xf>
    <xf numFmtId="0" fontId="5" fillId="3" borderId="2" xfId="0" quotePrefix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5" fillId="3" borderId="11" xfId="0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13" fillId="5" borderId="0" xfId="0" applyFont="1" applyFill="1" applyAlignment="1" applyProtection="1">
      <alignment horizontal="right"/>
    </xf>
    <xf numFmtId="0" fontId="5" fillId="0" borderId="7" xfId="0" applyFont="1" applyBorder="1" applyAlignment="1" applyProtection="1">
      <alignment horizontal="right" vertical="center"/>
    </xf>
    <xf numFmtId="0" fontId="6" fillId="2" borderId="3" xfId="0" applyFont="1" applyFill="1" applyBorder="1" applyAlignment="1" applyProtection="1">
      <alignment horizontal="left"/>
    </xf>
    <xf numFmtId="0" fontId="6" fillId="2" borderId="4" xfId="0" applyFont="1" applyFill="1" applyBorder="1" applyAlignment="1" applyProtection="1">
      <alignment horizontal="left"/>
    </xf>
    <xf numFmtId="0" fontId="5" fillId="4" borderId="3" xfId="0" applyFont="1" applyFill="1" applyBorder="1" applyAlignment="1" applyProtection="1">
      <alignment horizontal="left" vertical="center"/>
    </xf>
    <xf numFmtId="0" fontId="5" fillId="4" borderId="5" xfId="0" applyFont="1" applyFill="1" applyBorder="1" applyAlignment="1" applyProtection="1">
      <alignment horizontal="left" vertical="center"/>
    </xf>
    <xf numFmtId="0" fontId="6" fillId="2" borderId="6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left"/>
    </xf>
    <xf numFmtId="0" fontId="5" fillId="2" borderId="10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left" vertical="center"/>
    </xf>
    <xf numFmtId="0" fontId="5" fillId="2" borderId="12" xfId="0" applyFont="1" applyFill="1" applyBorder="1" applyAlignment="1" applyProtection="1">
      <alignment horizontal="left" vertical="center"/>
    </xf>
    <xf numFmtId="37" fontId="5" fillId="2" borderId="3" xfId="0" applyNumberFormat="1" applyFont="1" applyFill="1" applyBorder="1" applyAlignment="1" applyProtection="1">
      <alignment horizontal="left"/>
    </xf>
    <xf numFmtId="37" fontId="5" fillId="2" borderId="5" xfId="0" applyNumberFormat="1" applyFont="1" applyFill="1" applyBorder="1" applyAlignment="1" applyProtection="1">
      <alignment horizontal="left"/>
    </xf>
    <xf numFmtId="0" fontId="0" fillId="0" borderId="5" xfId="0" applyBorder="1" applyAlignment="1" applyProtection="1"/>
    <xf numFmtId="37" fontId="4" fillId="0" borderId="3" xfId="0" applyNumberFormat="1" applyFont="1" applyFill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4" fillId="0" borderId="11" xfId="0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horizontal="left"/>
    </xf>
    <xf numFmtId="37" fontId="5" fillId="2" borderId="6" xfId="0" applyNumberFormat="1" applyFont="1" applyFill="1" applyBorder="1" applyAlignment="1" applyProtection="1">
      <alignment horizontal="left"/>
    </xf>
    <xf numFmtId="37" fontId="5" fillId="2" borderId="7" xfId="0" applyNumberFormat="1" applyFont="1" applyFill="1" applyBorder="1" applyAlignment="1" applyProtection="1">
      <alignment horizontal="left"/>
    </xf>
    <xf numFmtId="0" fontId="0" fillId="0" borderId="7" xfId="0" applyBorder="1" applyAlignment="1" applyProtection="1"/>
    <xf numFmtId="0" fontId="4" fillId="4" borderId="5" xfId="0" applyFont="1" applyFill="1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8" fillId="0" borderId="11" xfId="0" applyFont="1" applyFill="1" applyBorder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left" vertical="center" wrapText="1"/>
    </xf>
    <xf numFmtId="0" fontId="8" fillId="0" borderId="8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/>
    </xf>
    <xf numFmtId="164" fontId="6" fillId="2" borderId="1" xfId="1" applyNumberFormat="1" applyFont="1" applyFill="1" applyBorder="1" applyAlignment="1" applyProtection="1">
      <alignment horizontal="center"/>
    </xf>
    <xf numFmtId="0" fontId="19" fillId="2" borderId="1" xfId="3" applyFont="1" applyFill="1" applyBorder="1" applyAlignment="1" applyProtection="1">
      <alignment horizontal="left"/>
    </xf>
    <xf numFmtId="0" fontId="4" fillId="2" borderId="1" xfId="0" applyFont="1" applyFill="1" applyBorder="1" applyAlignment="1" applyProtection="1">
      <alignment horizontal="left" vertical="center"/>
    </xf>
    <xf numFmtId="0" fontId="15" fillId="0" borderId="5" xfId="0" applyFont="1" applyBorder="1" applyAlignment="1" applyProtection="1">
      <alignment horizontal="center" vertical="center"/>
    </xf>
    <xf numFmtId="0" fontId="1" fillId="0" borderId="12" xfId="3" applyBorder="1" applyAlignment="1" applyProtection="1">
      <alignment horizontal="center"/>
    </xf>
    <xf numFmtId="0" fontId="18" fillId="0" borderId="7" xfId="3" applyFont="1" applyFill="1" applyBorder="1" applyAlignment="1" applyProtection="1">
      <alignment horizontal="center"/>
    </xf>
    <xf numFmtId="0" fontId="18" fillId="0" borderId="9" xfId="3" applyFont="1" applyFill="1" applyBorder="1" applyAlignment="1" applyProtection="1">
      <alignment horizontal="center"/>
    </xf>
    <xf numFmtId="9" fontId="6" fillId="2" borderId="1" xfId="4" applyFont="1" applyFill="1" applyBorder="1" applyAlignment="1" applyProtection="1">
      <alignment horizontal="left" vertical="center"/>
    </xf>
    <xf numFmtId="0" fontId="1" fillId="0" borderId="5" xfId="3" applyBorder="1" applyAlignment="1" applyProtection="1">
      <alignment horizontal="center"/>
    </xf>
    <xf numFmtId="164" fontId="14" fillId="2" borderId="1" xfId="1" applyNumberFormat="1" applyFont="1" applyFill="1" applyBorder="1" applyAlignment="1" applyProtection="1">
      <alignment horizontal="right"/>
    </xf>
    <xf numFmtId="42" fontId="5" fillId="2" borderId="3" xfId="1" applyNumberFormat="1" applyFont="1" applyFill="1" applyBorder="1" applyAlignment="1" applyProtection="1">
      <alignment horizontal="center"/>
    </xf>
    <xf numFmtId="42" fontId="5" fillId="2" borderId="4" xfId="1" applyNumberFormat="1" applyFont="1" applyFill="1" applyBorder="1" applyAlignment="1" applyProtection="1">
      <alignment horizontal="center"/>
    </xf>
    <xf numFmtId="9" fontId="5" fillId="2" borderId="1" xfId="4" applyFont="1" applyFill="1" applyBorder="1" applyAlignment="1" applyProtection="1">
      <alignment horizontal="right"/>
    </xf>
    <xf numFmtId="0" fontId="5" fillId="3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</cellXfs>
  <cellStyles count="5">
    <cellStyle name="Comma" xfId="1" builtinId="3"/>
    <cellStyle name="Currency" xfId="2" builtinId="4"/>
    <cellStyle name="Normal" xfId="0" builtinId="0"/>
    <cellStyle name="Normal_Sample Project 1" xfId="3" xr:uid="{00000000-0005-0000-0000-000003000000}"/>
    <cellStyle name="Percent" xfId="4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66"/>
      <rgbColor rgb="00008080"/>
      <rgbColor rgb="00FFFF00"/>
      <rgbColor rgb="00006666"/>
      <rgbColor rgb="00006666"/>
      <rgbColor rgb="00006666"/>
      <rgbColor rgb="0033CC33"/>
      <rgbColor rgb="00006666"/>
      <rgbColor rgb="00006666"/>
      <rgbColor rgb="00006666"/>
      <rgbColor rgb="00008080"/>
      <rgbColor rgb="00C0C0C0"/>
      <rgbColor rgb="00808080"/>
      <rgbColor rgb="00003366"/>
      <rgbColor rgb="00FF6600"/>
      <rgbColor rgb="0033CC33"/>
      <rgbColor rgb="00CCFF66"/>
      <rgbColor rgb="00008080"/>
      <rgbColor rgb="00CC0066"/>
      <rgbColor rgb="00333399"/>
      <rgbColor rgb="006600CC"/>
      <rgbColor rgb="00003366"/>
      <rgbColor rgb="00FF6600"/>
      <rgbColor rgb="0033CC33"/>
      <rgbColor rgb="00CCFF66"/>
      <rgbColor rgb="00008080"/>
      <rgbColor rgb="00CC0066"/>
      <rgbColor rgb="00333399"/>
      <rgbColor rgb="006600CC"/>
      <rgbColor rgb="00006666"/>
      <rgbColor rgb="00CCFFFF"/>
      <rgbColor rgb="00CCFFCC"/>
      <rgbColor rgb="00008080"/>
      <rgbColor rgb="00CCFFCC"/>
      <rgbColor rgb="00008080"/>
      <rgbColor rgb="006ED8BF"/>
      <rgbColor rgb="00FFFFCC"/>
      <rgbColor rgb="0099CCFF"/>
      <rgbColor rgb="0000CC99"/>
      <rgbColor rgb="00CCFF66"/>
      <rgbColor rgb="00FFDD4F"/>
      <rgbColor rgb="00FFB03B"/>
      <rgbColor rgb="00FF822D"/>
      <rgbColor rgb="00006666"/>
      <rgbColor rgb="00969696"/>
      <rgbColor rgb="00003366"/>
      <rgbColor rgb="00339966"/>
      <rgbColor rgb="00006666"/>
      <rgbColor rgb="00006666"/>
      <rgbColor rgb="00006666"/>
      <rgbColor rgb="007B3AFC"/>
      <rgbColor rgb="0000666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88900</xdr:colOff>
      <xdr:row>0</xdr:row>
      <xdr:rowOff>88900</xdr:rowOff>
    </xdr:from>
    <xdr:to>
      <xdr:col>1</xdr:col>
      <xdr:colOff>772478</xdr:colOff>
      <xdr:row>0</xdr:row>
      <xdr:rowOff>579247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82EEC84-67B7-43D0-A278-ECCDE95D7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60000">
          <a:off x="88900" y="88900"/>
          <a:ext cx="1089978" cy="490347"/>
        </a:xfrm>
        <a:prstGeom prst="rect">
          <a:avLst/>
        </a:prstGeom>
        <a:noFill/>
        <a:ln w="9525">
          <a:noFill/>
          <a:miter lim="800000"/>
          <a:headEnd/>
          <a:tailEnd/>
        </a:ln>
        <a:scene3d>
          <a:camera prst="orthographicFront">
            <a:rot lat="0" lon="0" rev="60000"/>
          </a:camera>
          <a:lightRig rig="threePt" dir="t"/>
        </a:scene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167497</xdr:colOff>
      <xdr:row>0</xdr:row>
      <xdr:rowOff>47879</xdr:rowOff>
    </xdr:from>
    <xdr:to>
      <xdr:col>2</xdr:col>
      <xdr:colOff>247825</xdr:colOff>
      <xdr:row>1</xdr:row>
      <xdr:rowOff>185801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70AE63C-EF2B-421C-9FA7-FC14A7DE0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60000">
          <a:off x="167497" y="47879"/>
          <a:ext cx="1089978" cy="490347"/>
        </a:xfrm>
        <a:prstGeom prst="rect">
          <a:avLst/>
        </a:prstGeom>
        <a:noFill/>
        <a:ln w="9525">
          <a:noFill/>
          <a:miter lim="800000"/>
          <a:headEnd/>
          <a:tailEnd/>
        </a:ln>
        <a:scene3d>
          <a:camera prst="orthographicFront">
            <a:rot lat="0" lon="0" rev="60000"/>
          </a:camera>
          <a:lightRig rig="threePt" dir="t"/>
        </a:scene3d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118844</xdr:colOff>
      <xdr:row>0</xdr:row>
      <xdr:rowOff>34290</xdr:rowOff>
    </xdr:from>
    <xdr:to>
      <xdr:col>1</xdr:col>
      <xdr:colOff>193202</xdr:colOff>
      <xdr:row>1</xdr:row>
      <xdr:rowOff>162645</xdr:rowOff>
    </xdr:to>
    <xdr:pic>
      <xdr:nvPicPr>
        <xdr:cNvPr id="1085" name="Picture 24">
          <a:extLst>
            <a:ext uri="{FF2B5EF4-FFF2-40B4-BE49-F238E27FC236}">
              <a16:creationId xmlns:a16="http://schemas.microsoft.com/office/drawing/2014/main" id="{00000000-0008-0000-01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8844" y="34290"/>
          <a:ext cx="1124225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F6B4E-07EB-4C29-8E27-4C93F9A9B483}">
  <dimension ref="A1:E16"/>
  <sheetViews>
    <sheetView workbookViewId="0">
      <selection activeCell="E16" sqref="A3:E16"/>
    </sheetView>
  </sheetViews>
  <sheetFormatPr defaultRowHeight="12.45" x14ac:dyDescent="0.3"/>
  <cols>
    <col min="2" max="2" width="19.3046875" customWidth="1"/>
    <col min="3" max="3" width="68.53515625" customWidth="1"/>
    <col min="4" max="4" width="14.3046875" customWidth="1"/>
    <col min="5" max="5" width="14.53515625" customWidth="1"/>
  </cols>
  <sheetData>
    <row r="1" spans="1:5" ht="20.6" x14ac:dyDescent="0.55000000000000004">
      <c r="A1" s="115" t="s">
        <v>101</v>
      </c>
    </row>
    <row r="3" spans="1:5" x14ac:dyDescent="0.3">
      <c r="A3" t="s">
        <v>102</v>
      </c>
      <c r="B3" s="113">
        <v>44530</v>
      </c>
    </row>
    <row r="4" spans="1:5" x14ac:dyDescent="0.3">
      <c r="A4" t="s">
        <v>103</v>
      </c>
      <c r="B4" s="116" t="s">
        <v>124</v>
      </c>
    </row>
    <row r="7" spans="1:5" ht="14.6" x14ac:dyDescent="0.3">
      <c r="A7" s="114" t="s">
        <v>104</v>
      </c>
      <c r="B7" s="114" t="s">
        <v>105</v>
      </c>
      <c r="C7" s="114" t="s">
        <v>106</v>
      </c>
      <c r="D7" s="114" t="s">
        <v>107</v>
      </c>
      <c r="E7" s="114" t="s">
        <v>69</v>
      </c>
    </row>
    <row r="8" spans="1:5" ht="37.299999999999997" x14ac:dyDescent="0.3">
      <c r="A8" s="117">
        <v>4</v>
      </c>
      <c r="B8" s="117" t="s">
        <v>108</v>
      </c>
      <c r="C8" s="117" t="s">
        <v>109</v>
      </c>
      <c r="D8" s="117" t="s">
        <v>110</v>
      </c>
      <c r="E8" s="118">
        <v>43083</v>
      </c>
    </row>
    <row r="9" spans="1:5" ht="24.9" x14ac:dyDescent="0.3">
      <c r="A9" s="117">
        <v>4</v>
      </c>
      <c r="B9" s="117" t="s">
        <v>111</v>
      </c>
      <c r="C9" s="117" t="s">
        <v>112</v>
      </c>
      <c r="D9" s="117" t="s">
        <v>110</v>
      </c>
      <c r="E9" s="118">
        <v>43083</v>
      </c>
    </row>
    <row r="10" spans="1:5" ht="24.9" x14ac:dyDescent="0.3">
      <c r="A10" s="117">
        <v>4</v>
      </c>
      <c r="B10" s="117" t="s">
        <v>111</v>
      </c>
      <c r="C10" s="117" t="s">
        <v>113</v>
      </c>
      <c r="D10" s="117" t="s">
        <v>110</v>
      </c>
      <c r="E10" s="118">
        <v>43083</v>
      </c>
    </row>
    <row r="11" spans="1:5" ht="24.9" x14ac:dyDescent="0.3">
      <c r="A11" s="117">
        <v>4.0999999999999996</v>
      </c>
      <c r="B11" s="117" t="s">
        <v>108</v>
      </c>
      <c r="C11" s="117" t="s">
        <v>114</v>
      </c>
      <c r="D11" s="117" t="s">
        <v>115</v>
      </c>
      <c r="E11" s="118">
        <v>43447</v>
      </c>
    </row>
    <row r="12" spans="1:5" x14ac:dyDescent="0.3">
      <c r="A12" s="117">
        <v>4.2</v>
      </c>
      <c r="B12" s="117" t="s">
        <v>108</v>
      </c>
      <c r="C12" s="117" t="s">
        <v>116</v>
      </c>
      <c r="D12" s="117" t="s">
        <v>115</v>
      </c>
      <c r="E12" s="118">
        <v>43646</v>
      </c>
    </row>
    <row r="13" spans="1:5" x14ac:dyDescent="0.3">
      <c r="A13" s="117">
        <v>4.3</v>
      </c>
      <c r="B13" s="117" t="s">
        <v>117</v>
      </c>
      <c r="C13" s="117" t="s">
        <v>118</v>
      </c>
      <c r="D13" s="117" t="s">
        <v>119</v>
      </c>
      <c r="E13" s="118">
        <v>44530</v>
      </c>
    </row>
    <row r="14" spans="1:5" ht="24.9" x14ac:dyDescent="0.3">
      <c r="A14" s="117">
        <v>4.3</v>
      </c>
      <c r="B14" s="119" t="s">
        <v>111</v>
      </c>
      <c r="C14" s="119" t="s">
        <v>123</v>
      </c>
      <c r="D14" s="119" t="s">
        <v>119</v>
      </c>
      <c r="E14" s="121">
        <v>44530</v>
      </c>
    </row>
    <row r="15" spans="1:5" x14ac:dyDescent="0.3">
      <c r="A15" s="117">
        <v>4.3</v>
      </c>
      <c r="B15" s="117" t="s">
        <v>108</v>
      </c>
      <c r="C15" s="119" t="s">
        <v>120</v>
      </c>
      <c r="D15" s="117" t="s">
        <v>119</v>
      </c>
      <c r="E15" s="118">
        <v>44530</v>
      </c>
    </row>
    <row r="16" spans="1:5" x14ac:dyDescent="0.3">
      <c r="A16" s="117">
        <v>4.3</v>
      </c>
      <c r="B16" s="120" t="s">
        <v>121</v>
      </c>
      <c r="C16" s="119" t="s">
        <v>122</v>
      </c>
      <c r="D16" s="120" t="s">
        <v>119</v>
      </c>
      <c r="E16" s="122">
        <v>44530</v>
      </c>
    </row>
  </sheetData>
  <sheetProtection algorithmName="SHA-512" hashValue="M4O8be8XRsFSCAGeCopAPtZcoBY2lN/iDFQQlMCFigWKI8y9OpjHRCICb8NyfMMBqh0qa3q+T3p6trEVz5iF4A==" saltValue="FtReK1NFrfA9aAzeoAujHQ==" spinCount="100000" sheet="1" objects="1" scenarios="1"/>
  <pageMargins left="0.7" right="0.7" top="0.75" bottom="0.75" header="0.3" footer="0.3"/>
  <pageSetup orientation="portrait" horizontalDpi="1200" verticalDpi="1200" r:id="rId1"/>
  <headerFooter>
    <oddFooter>&amp;L_x000D_&amp;1#&amp;"Calibri"&amp;9&amp;K0000FF FHLBank San Francisco | 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0C77B-3265-4561-B20D-DE8E598DD49A}">
  <dimension ref="A1:B26"/>
  <sheetViews>
    <sheetView showGridLines="0" zoomScaleNormal="100" workbookViewId="0">
      <selection activeCell="D8" sqref="D8"/>
    </sheetView>
  </sheetViews>
  <sheetFormatPr defaultRowHeight="12.45" x14ac:dyDescent="0.3"/>
  <cols>
    <col min="1" max="1" width="6.15234375" customWidth="1"/>
    <col min="2" max="2" width="101" customWidth="1"/>
  </cols>
  <sheetData>
    <row r="1" spans="1:2" ht="48" customHeight="1" x14ac:dyDescent="0.3">
      <c r="A1" s="100"/>
      <c r="B1" s="123" t="s">
        <v>125</v>
      </c>
    </row>
    <row r="2" spans="1:2" x14ac:dyDescent="0.3">
      <c r="A2" s="100"/>
      <c r="B2" s="101" t="s">
        <v>137</v>
      </c>
    </row>
    <row r="3" spans="1:2" ht="14.15" x14ac:dyDescent="0.3">
      <c r="A3" s="102" t="s">
        <v>76</v>
      </c>
      <c r="B3" s="103"/>
    </row>
    <row r="4" spans="1:2" ht="15" customHeight="1" x14ac:dyDescent="0.3">
      <c r="A4" s="104"/>
      <c r="B4" s="105"/>
    </row>
    <row r="5" spans="1:2" ht="15" customHeight="1" x14ac:dyDescent="0.3">
      <c r="A5" s="100" t="s">
        <v>77</v>
      </c>
      <c r="B5" s="106" t="s">
        <v>78</v>
      </c>
    </row>
    <row r="6" spans="1:2" ht="15" customHeight="1" x14ac:dyDescent="0.3">
      <c r="A6" s="100" t="s">
        <v>79</v>
      </c>
      <c r="B6" s="106" t="s">
        <v>94</v>
      </c>
    </row>
    <row r="7" spans="1:2" ht="15" customHeight="1" x14ac:dyDescent="0.3">
      <c r="A7" s="100"/>
      <c r="B7" s="107"/>
    </row>
    <row r="8" spans="1:2" ht="14.15" x14ac:dyDescent="0.3">
      <c r="A8" s="102" t="s">
        <v>80</v>
      </c>
      <c r="B8" s="103"/>
    </row>
    <row r="9" spans="1:2" ht="15" customHeight="1" x14ac:dyDescent="0.3">
      <c r="A9" s="104"/>
      <c r="B9" s="105"/>
    </row>
    <row r="10" spans="1:2" ht="26.25" customHeight="1" x14ac:dyDescent="0.3">
      <c r="A10" s="108" t="s">
        <v>77</v>
      </c>
      <c r="B10" s="107" t="s">
        <v>89</v>
      </c>
    </row>
    <row r="11" spans="1:2" ht="27" customHeight="1" x14ac:dyDescent="0.3">
      <c r="A11" s="108" t="s">
        <v>79</v>
      </c>
      <c r="B11" s="107" t="s">
        <v>95</v>
      </c>
    </row>
    <row r="12" spans="1:2" ht="15" customHeight="1" x14ac:dyDescent="0.3">
      <c r="A12" s="108" t="s">
        <v>88</v>
      </c>
      <c r="B12" s="107" t="s">
        <v>98</v>
      </c>
    </row>
    <row r="13" spans="1:2" ht="31.5" customHeight="1" x14ac:dyDescent="0.3">
      <c r="A13" s="108" t="s">
        <v>82</v>
      </c>
      <c r="B13" s="107" t="s">
        <v>92</v>
      </c>
    </row>
    <row r="14" spans="1:2" ht="15" customHeight="1" x14ac:dyDescent="0.3">
      <c r="A14" s="100" t="s">
        <v>126</v>
      </c>
      <c r="B14" s="107" t="s">
        <v>87</v>
      </c>
    </row>
    <row r="15" spans="1:2" ht="39" customHeight="1" x14ac:dyDescent="0.3">
      <c r="A15" s="100" t="s">
        <v>127</v>
      </c>
      <c r="B15" s="107" t="s">
        <v>83</v>
      </c>
    </row>
    <row r="16" spans="1:2" ht="15" customHeight="1" x14ac:dyDescent="0.3">
      <c r="A16" s="100" t="s">
        <v>128</v>
      </c>
      <c r="B16" s="107" t="s">
        <v>99</v>
      </c>
    </row>
    <row r="17" spans="1:2" ht="15" customHeight="1" x14ac:dyDescent="0.3">
      <c r="A17" s="100" t="s">
        <v>100</v>
      </c>
      <c r="B17" s="107" t="s">
        <v>96</v>
      </c>
    </row>
    <row r="18" spans="1:2" ht="15" customHeight="1" x14ac:dyDescent="0.3">
      <c r="A18" s="100"/>
      <c r="B18" s="107"/>
    </row>
    <row r="19" spans="1:2" ht="14.15" x14ac:dyDescent="0.3">
      <c r="A19" s="102" t="s">
        <v>84</v>
      </c>
      <c r="B19" s="124"/>
    </row>
    <row r="20" spans="1:2" ht="15" customHeight="1" x14ac:dyDescent="0.3">
      <c r="A20" s="125"/>
      <c r="B20" s="107"/>
    </row>
    <row r="21" spans="1:2" ht="28.5" customHeight="1" x14ac:dyDescent="0.3">
      <c r="A21" s="125" t="s">
        <v>77</v>
      </c>
      <c r="B21" s="107" t="s">
        <v>90</v>
      </c>
    </row>
    <row r="22" spans="1:2" ht="27" customHeight="1" x14ac:dyDescent="0.3">
      <c r="A22" s="125" t="s">
        <v>79</v>
      </c>
      <c r="B22" s="107" t="s">
        <v>85</v>
      </c>
    </row>
    <row r="23" spans="1:2" ht="27" customHeight="1" x14ac:dyDescent="0.3">
      <c r="A23" s="125" t="s">
        <v>81</v>
      </c>
      <c r="B23" s="107" t="s">
        <v>86</v>
      </c>
    </row>
    <row r="24" spans="1:2" ht="15" customHeight="1" x14ac:dyDescent="0.3">
      <c r="A24" s="117"/>
      <c r="B24" s="117"/>
    </row>
    <row r="25" spans="1:2" ht="15" customHeight="1" x14ac:dyDescent="0.3"/>
    <row r="26" spans="1:2" ht="15" customHeight="1" x14ac:dyDescent="0.3"/>
  </sheetData>
  <sheetProtection algorithmName="SHA-512" hashValue="aEbhVYyFMdjzom3/f10/lzh9TIRZ7Mz88ADYhL95bA2Cr1XSH1NsNCj0aMW8ZH5F7H7qRahA0XeKblEYHuWQ1A==" saltValue="SKEA8a9lcLDplB3w8MOxjA==" spinCount="100000" sheet="1" objects="1" scenarios="1" selectLockedCells="1" selectUnlockedCells="1"/>
  <pageMargins left="0.7" right="0.7" top="0.75" bottom="0.75" header="0.3" footer="0.3"/>
  <pageSetup orientation="portrait" horizontalDpi="1200" verticalDpi="1200" r:id="rId1"/>
  <headerFooter>
    <oddFooter>&amp;L_x000D_&amp;1#&amp;"Calibri"&amp;9&amp;K0000FF FHLBank San Francisco | Confidential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G524"/>
  <sheetViews>
    <sheetView showGridLines="0" zoomScaleNormal="100" zoomScaleSheetLayoutView="100" workbookViewId="0">
      <selection activeCell="A2" sqref="A2:T2"/>
    </sheetView>
  </sheetViews>
  <sheetFormatPr defaultColWidth="9.69140625" defaultRowHeight="12.45" x14ac:dyDescent="0.3"/>
  <cols>
    <col min="1" max="1" width="5.53515625" style="3" customWidth="1"/>
    <col min="2" max="2" width="9.53515625" style="3" customWidth="1"/>
    <col min="3" max="3" width="19.23046875" style="3" customWidth="1"/>
    <col min="4" max="4" width="15.84375" style="3" customWidth="1"/>
    <col min="5" max="5" width="5.15234375" style="3" customWidth="1"/>
    <col min="6" max="6" width="12.69140625" style="3" customWidth="1"/>
    <col min="7" max="7" width="13" style="3" customWidth="1"/>
    <col min="8" max="8" width="9.84375" style="3" customWidth="1"/>
    <col min="9" max="9" width="10.15234375" style="3" customWidth="1"/>
    <col min="10" max="10" width="8.69140625" style="3" customWidth="1"/>
    <col min="11" max="11" width="8.3828125" style="3" customWidth="1"/>
    <col min="12" max="13" width="8.84375" style="3" customWidth="1"/>
    <col min="14" max="14" width="9.84375" style="3" customWidth="1"/>
    <col min="15" max="15" width="9.3046875" style="3" customWidth="1"/>
    <col min="16" max="16" width="10.3046875" style="3" customWidth="1"/>
    <col min="17" max="17" width="9.15234375" style="3" customWidth="1"/>
    <col min="18" max="18" width="11" style="30" bestFit="1" customWidth="1"/>
    <col min="19" max="20" width="8.84375" style="32" customWidth="1"/>
    <col min="21" max="21" width="9.69140625" style="3" hidden="1" customWidth="1"/>
    <col min="22" max="22" width="9.84375" style="47" hidden="1" customWidth="1"/>
    <col min="23" max="24" width="9.84375" style="3" hidden="1" customWidth="1"/>
    <col min="25" max="25" width="30.3046875" style="3" customWidth="1"/>
    <col min="26" max="26" width="9.84375" style="3" customWidth="1"/>
    <col min="27" max="27" width="8.3828125" style="3" customWidth="1"/>
    <col min="28" max="28" width="11.3828125" style="3" customWidth="1"/>
    <col min="29" max="38" width="9.84375" style="3" customWidth="1"/>
    <col min="39" max="41" width="9.69140625" style="3"/>
    <col min="42" max="42" width="9.69140625" style="3" customWidth="1"/>
    <col min="43" max="16384" width="9.69140625" style="3"/>
  </cols>
  <sheetData>
    <row r="1" spans="1:30" s="1" customFormat="1" ht="27.75" customHeight="1" x14ac:dyDescent="0.4">
      <c r="A1" s="165" t="s">
        <v>41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80"/>
    </row>
    <row r="2" spans="1:30" s="1" customFormat="1" ht="18" customHeight="1" x14ac:dyDescent="0.3">
      <c r="A2" s="166" t="str">
        <f>'Workbook Instructions'!B2</f>
        <v>Version 4.4 Updated 1/29/26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81"/>
    </row>
    <row r="3" spans="1:30" s="1" customFormat="1" ht="12.75" customHeight="1" x14ac:dyDescent="0.3">
      <c r="A3" s="173" t="s">
        <v>48</v>
      </c>
      <c r="B3" s="174"/>
      <c r="C3" s="179"/>
      <c r="D3" s="180"/>
      <c r="E3" s="180"/>
      <c r="F3" s="181"/>
      <c r="G3" s="174" t="s">
        <v>52</v>
      </c>
      <c r="H3" s="184"/>
      <c r="I3" s="182"/>
      <c r="J3" s="183"/>
      <c r="K3" s="174" t="s">
        <v>39</v>
      </c>
      <c r="L3" s="175"/>
      <c r="M3" s="22" t="str">
        <f>IF(COUNT(H12:H511)&gt;0,COUNT(H12:H511),"")</f>
        <v/>
      </c>
      <c r="N3" s="77" t="s">
        <v>71</v>
      </c>
      <c r="O3" s="78"/>
      <c r="P3" s="78"/>
      <c r="Q3" s="78"/>
      <c r="R3" s="78"/>
      <c r="S3" s="90"/>
      <c r="T3" s="45"/>
      <c r="V3" s="1" t="s">
        <v>70</v>
      </c>
      <c r="W3" s="99" t="s">
        <v>74</v>
      </c>
    </row>
    <row r="4" spans="1:30" ht="12.75" customHeight="1" x14ac:dyDescent="0.3">
      <c r="A4" s="169"/>
      <c r="B4" s="170"/>
      <c r="C4" s="189"/>
      <c r="D4" s="190"/>
      <c r="E4" s="190"/>
      <c r="F4" s="191"/>
      <c r="G4" s="185" t="s">
        <v>51</v>
      </c>
      <c r="H4" s="185"/>
      <c r="I4" s="185"/>
      <c r="J4" s="185"/>
      <c r="K4" s="185"/>
      <c r="L4" s="178"/>
      <c r="M4" s="39">
        <v>1</v>
      </c>
      <c r="N4" s="39">
        <v>2</v>
      </c>
      <c r="O4" s="40">
        <v>3</v>
      </c>
      <c r="P4" s="40">
        <v>4</v>
      </c>
      <c r="Q4" s="40">
        <v>5</v>
      </c>
      <c r="R4" s="37">
        <v>6</v>
      </c>
      <c r="S4" s="37">
        <v>7</v>
      </c>
      <c r="T4" s="40">
        <v>8</v>
      </c>
      <c r="U4" s="5"/>
      <c r="V4" s="99" t="s">
        <v>75</v>
      </c>
      <c r="X4" s="5"/>
      <c r="Y4" s="5"/>
    </row>
    <row r="5" spans="1:30" ht="12.75" customHeight="1" x14ac:dyDescent="0.3">
      <c r="A5" s="171" t="s">
        <v>69</v>
      </c>
      <c r="B5" s="172"/>
      <c r="C5" s="129"/>
      <c r="D5" s="130"/>
      <c r="E5" s="130"/>
      <c r="F5" s="131"/>
      <c r="G5" s="186" t="s">
        <v>50</v>
      </c>
      <c r="H5" s="187"/>
      <c r="I5" s="187"/>
      <c r="J5" s="187"/>
      <c r="K5" s="187"/>
      <c r="L5" s="188"/>
      <c r="M5" s="26"/>
      <c r="N5" s="26"/>
      <c r="O5" s="26"/>
      <c r="P5" s="26"/>
      <c r="Q5" s="28"/>
      <c r="R5" s="28"/>
      <c r="S5" s="28"/>
      <c r="T5" s="26"/>
      <c r="U5" s="5"/>
      <c r="V5" s="5"/>
      <c r="X5" s="5"/>
      <c r="Y5" s="5"/>
      <c r="Z5" s="5"/>
    </row>
    <row r="6" spans="1:30" ht="12.75" customHeight="1" x14ac:dyDescent="0.3">
      <c r="A6" s="167" t="s">
        <v>49</v>
      </c>
      <c r="B6" s="168"/>
      <c r="C6" s="132"/>
      <c r="D6" s="130"/>
      <c r="E6" s="130"/>
      <c r="F6" s="131"/>
      <c r="G6" s="176" t="s">
        <v>40</v>
      </c>
      <c r="H6" s="177"/>
      <c r="I6" s="177"/>
      <c r="J6" s="177"/>
      <c r="K6" s="177"/>
      <c r="L6" s="178"/>
      <c r="M6" s="16">
        <f t="shared" ref="M6:T6" si="0">M5*2</f>
        <v>0</v>
      </c>
      <c r="N6" s="16">
        <f t="shared" si="0"/>
        <v>0</v>
      </c>
      <c r="O6" s="16">
        <f t="shared" si="0"/>
        <v>0</v>
      </c>
      <c r="P6" s="16">
        <f t="shared" si="0"/>
        <v>0</v>
      </c>
      <c r="Q6" s="16">
        <f t="shared" si="0"/>
        <v>0</v>
      </c>
      <c r="R6" s="29">
        <f t="shared" si="0"/>
        <v>0</v>
      </c>
      <c r="S6" s="29">
        <f t="shared" si="0"/>
        <v>0</v>
      </c>
      <c r="T6" s="16">
        <f t="shared" si="0"/>
        <v>0</v>
      </c>
      <c r="U6" s="5"/>
      <c r="V6" s="5"/>
      <c r="W6" s="5"/>
      <c r="X6" s="5"/>
      <c r="Y6" s="5"/>
      <c r="Z6" s="5"/>
    </row>
    <row r="7" spans="1:30" ht="12.75" customHeight="1" x14ac:dyDescent="0.3">
      <c r="A7" s="167" t="s">
        <v>66</v>
      </c>
      <c r="B7" s="168"/>
      <c r="C7" s="132"/>
      <c r="D7" s="131"/>
      <c r="E7" s="66" t="s">
        <v>61</v>
      </c>
      <c r="F7" s="65"/>
      <c r="G7" s="176" t="s">
        <v>27</v>
      </c>
      <c r="H7" s="177"/>
      <c r="I7" s="177"/>
      <c r="J7" s="177"/>
      <c r="K7" s="177"/>
      <c r="L7" s="178"/>
      <c r="M7" s="16">
        <f t="shared" ref="M7:R7" si="1">IF(M6="","",AVERAGE(M6:N6))</f>
        <v>0</v>
      </c>
      <c r="N7" s="16">
        <f t="shared" si="1"/>
        <v>0</v>
      </c>
      <c r="O7" s="16">
        <f t="shared" si="1"/>
        <v>0</v>
      </c>
      <c r="P7" s="16">
        <f t="shared" si="1"/>
        <v>0</v>
      </c>
      <c r="Q7" s="16">
        <f t="shared" si="1"/>
        <v>0</v>
      </c>
      <c r="R7" s="16">
        <f t="shared" si="1"/>
        <v>0</v>
      </c>
      <c r="S7" s="16">
        <f>IF(S6="","",AVERAGE(S6:T6))</f>
        <v>0</v>
      </c>
      <c r="T7" s="16">
        <f>IF(T6="","",AVERAGE(T6:T6))</f>
        <v>0</v>
      </c>
      <c r="V7" s="3"/>
    </row>
    <row r="8" spans="1:30" ht="12.75" customHeight="1" x14ac:dyDescent="0.4">
      <c r="A8" s="156"/>
      <c r="B8" s="156"/>
      <c r="C8" s="157"/>
      <c r="D8" s="157"/>
      <c r="E8" s="157"/>
      <c r="F8" s="157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7"/>
      <c r="S8" s="157"/>
      <c r="T8" s="157"/>
      <c r="U8" s="70"/>
      <c r="V8" s="3"/>
    </row>
    <row r="9" spans="1:30" ht="35.25" customHeight="1" x14ac:dyDescent="0.3">
      <c r="A9" s="138" t="s">
        <v>67</v>
      </c>
      <c r="B9" s="158" t="s">
        <v>14</v>
      </c>
      <c r="C9" s="158" t="s">
        <v>91</v>
      </c>
      <c r="D9" s="159"/>
      <c r="E9" s="159"/>
      <c r="F9" s="160"/>
      <c r="G9" s="138" t="s">
        <v>74</v>
      </c>
      <c r="H9" s="138" t="s">
        <v>93</v>
      </c>
      <c r="I9" s="138" t="s">
        <v>6</v>
      </c>
      <c r="J9" s="138" t="s">
        <v>15</v>
      </c>
      <c r="K9" s="138" t="s">
        <v>44</v>
      </c>
      <c r="L9" s="138" t="s">
        <v>16</v>
      </c>
      <c r="M9" s="138" t="s">
        <v>17</v>
      </c>
      <c r="N9" s="138" t="s">
        <v>43</v>
      </c>
      <c r="O9" s="154" t="s">
        <v>8</v>
      </c>
      <c r="P9" s="138" t="s">
        <v>45</v>
      </c>
      <c r="Q9" s="60" t="s">
        <v>46</v>
      </c>
      <c r="R9" s="138" t="s">
        <v>57</v>
      </c>
      <c r="S9" s="138" t="s">
        <v>60</v>
      </c>
      <c r="T9" s="153" t="s">
        <v>9</v>
      </c>
      <c r="U9" s="84"/>
      <c r="V9" s="146" t="s">
        <v>62</v>
      </c>
      <c r="W9" s="147"/>
      <c r="X9" s="148"/>
      <c r="Y9" s="212" t="s">
        <v>129</v>
      </c>
      <c r="AA9" s="138" t="s">
        <v>27</v>
      </c>
      <c r="AB9" s="138" t="s">
        <v>55</v>
      </c>
      <c r="AC9" s="138" t="s">
        <v>56</v>
      </c>
      <c r="AD9" s="138" t="s">
        <v>7</v>
      </c>
    </row>
    <row r="10" spans="1:30" ht="24.75" customHeight="1" x14ac:dyDescent="0.3">
      <c r="A10" s="139"/>
      <c r="B10" s="164"/>
      <c r="C10" s="161"/>
      <c r="D10" s="162"/>
      <c r="E10" s="162"/>
      <c r="F10" s="163"/>
      <c r="G10" s="139"/>
      <c r="H10" s="139"/>
      <c r="I10" s="139"/>
      <c r="J10" s="139"/>
      <c r="K10" s="139"/>
      <c r="L10" s="139"/>
      <c r="M10" s="139"/>
      <c r="N10" s="139"/>
      <c r="O10" s="155"/>
      <c r="P10" s="139"/>
      <c r="Q10" s="215"/>
      <c r="R10" s="139"/>
      <c r="S10" s="152"/>
      <c r="T10" s="153"/>
      <c r="U10" s="84"/>
      <c r="V10" s="149"/>
      <c r="W10" s="150"/>
      <c r="X10" s="151"/>
      <c r="Y10" s="212"/>
      <c r="AA10" s="139"/>
      <c r="AB10" s="139"/>
      <c r="AC10" s="139"/>
      <c r="AD10" s="139"/>
    </row>
    <row r="11" spans="1:30" ht="13.5" customHeight="1" x14ac:dyDescent="0.3">
      <c r="A11" s="43"/>
      <c r="B11" s="87"/>
      <c r="C11" s="88"/>
      <c r="D11" s="89"/>
      <c r="E11" s="89"/>
      <c r="F11" s="83"/>
      <c r="G11" s="83"/>
      <c r="H11" s="43"/>
      <c r="I11" s="43"/>
      <c r="J11" s="43"/>
      <c r="K11" s="44"/>
      <c r="L11" s="43" t="s">
        <v>38</v>
      </c>
      <c r="M11" s="43"/>
      <c r="N11" s="43"/>
      <c r="O11" s="43" t="s">
        <v>38</v>
      </c>
      <c r="P11" s="43" t="s">
        <v>38</v>
      </c>
      <c r="Q11" s="43" t="s">
        <v>38</v>
      </c>
      <c r="R11" s="43" t="s">
        <v>38</v>
      </c>
      <c r="S11" s="43"/>
      <c r="T11" s="86"/>
      <c r="U11" s="84"/>
      <c r="V11" s="68" t="s">
        <v>63</v>
      </c>
      <c r="W11" s="68" t="s">
        <v>64</v>
      </c>
      <c r="X11" s="68" t="s">
        <v>65</v>
      </c>
      <c r="Y11" s="213"/>
      <c r="AA11" s="37" t="s">
        <v>38</v>
      </c>
      <c r="AB11" s="43" t="s">
        <v>38</v>
      </c>
      <c r="AC11" s="43" t="s">
        <v>38</v>
      </c>
      <c r="AD11" s="43" t="s">
        <v>38</v>
      </c>
    </row>
    <row r="12" spans="1:30" ht="12" customHeight="1" x14ac:dyDescent="0.3">
      <c r="A12" s="79">
        <v>1</v>
      </c>
      <c r="B12" s="27"/>
      <c r="C12" s="140"/>
      <c r="D12" s="141"/>
      <c r="E12" s="141"/>
      <c r="F12" s="142"/>
      <c r="G12" s="82"/>
      <c r="H12" s="27"/>
      <c r="I12" s="64">
        <f>IF(C12&lt;&gt;"",IF(H12&lt;1,1,(H12*1.5)),0)</f>
        <v>0</v>
      </c>
      <c r="J12" s="112"/>
      <c r="K12" s="33"/>
      <c r="L12" s="110"/>
      <c r="M12" s="15">
        <f>IF(OR(C12="VACANT",K12=0),0,(L12/AC12))</f>
        <v>0</v>
      </c>
      <c r="N12" s="23" t="str">
        <f>IF(K12&lt;=0.5,IF(M12&gt;0.5,"Fail"," "),IF(K12&lt;=0.8,IF(M12&gt;0.8,"Fail"," ")," "))</f>
        <v xml:space="preserve"> </v>
      </c>
      <c r="O12" s="24">
        <f>+AD12/12*0.3</f>
        <v>0</v>
      </c>
      <c r="P12" s="28"/>
      <c r="Q12" s="28"/>
      <c r="R12" s="63">
        <f>P12-Q12</f>
        <v>0</v>
      </c>
      <c r="S12" s="67" t="str">
        <f t="shared" ref="S12:S75" si="2">IF(J12&gt;0,IF(R12*12&gt;L12,"Fail",""),"")</f>
        <v/>
      </c>
      <c r="T12" s="25" t="str">
        <f>IF(F12="Vacant","",IF(R12&gt;0,IF(R12&gt;O12,"Fail",""),""))</f>
        <v/>
      </c>
      <c r="U12" s="85"/>
      <c r="V12" s="69">
        <f>COUNTIF(K12:K511,"&lt;=.3")</f>
        <v>0</v>
      </c>
      <c r="W12" s="69">
        <f>COUNTIF(K12:K511,"&lt;=.5")</f>
        <v>0</v>
      </c>
      <c r="X12" s="69">
        <f>COUNTIF(K12:K511,"&lt;=.8")</f>
        <v>0</v>
      </c>
      <c r="Y12" s="214"/>
      <c r="AA12" s="71">
        <f>IF(I12=1.5,$M$7,IF(I12=2.5,$N$7,IF(I12=3.5,$O$7,IF(I12=4.5,$P$7,IF(I12=5.5,$Q$7,IF(I12=6.5,$R$7,IF(I12=7.5,$S$7,IF(I12=8.5,$T$7,0))))))))</f>
        <v>0</v>
      </c>
      <c r="AB12" s="18">
        <f>IF(I12=1,$M$6,IF(I12=2,$N$6,IF(I12=3,$O$6,IF(I12=4,$P$6,IF(I12=5,$Q$6,IF(I12=6,$R$6,IF(I12=7,$S$6,IF(I12=8,$T$6,AA12))))))))</f>
        <v>0</v>
      </c>
      <c r="AC12" s="16">
        <f>IF(J12=1,$M$6,IF(J12=2,$N$6,IF(J12=3,$O$6,IF(J12=4,$P$6,IF(J12=5,$Q$6,IF(J12=6,$R$6,IF(J12=7,$S$6,IF(J12=8,$T$6,0))))))))</f>
        <v>0</v>
      </c>
      <c r="AD12" s="16">
        <f>(K12*AB12)</f>
        <v>0</v>
      </c>
    </row>
    <row r="13" spans="1:30" ht="12" customHeight="1" x14ac:dyDescent="0.4">
      <c r="A13" s="79">
        <f>A12+1</f>
        <v>2</v>
      </c>
      <c r="B13" s="27"/>
      <c r="C13" s="126"/>
      <c r="D13" s="136"/>
      <c r="E13" s="136"/>
      <c r="F13" s="137"/>
      <c r="G13" s="82"/>
      <c r="H13" s="27"/>
      <c r="I13" s="64">
        <f t="shared" ref="I13:I76" si="3">IF(C13&lt;&gt;"",IF(H13&lt;1,1,(H13*1.5)),0)</f>
        <v>0</v>
      </c>
      <c r="J13" s="112"/>
      <c r="K13" s="33"/>
      <c r="L13" s="110"/>
      <c r="M13" s="15">
        <f>IF(OR(C13="VACANT",K13=0),0,(L13/AC13))</f>
        <v>0</v>
      </c>
      <c r="N13" s="23" t="str">
        <f t="shared" ref="N13:N75" si="4">IF(K13&lt;=0.5,IF(M13&gt;0.5,"Fail"," "),IF(K13&lt;=0.8,IF(M13&gt;0.8,"Fail"," ")," "))</f>
        <v xml:space="preserve"> </v>
      </c>
      <c r="O13" s="24">
        <f t="shared" ref="O13:O76" si="5">+AD13/12*0.3</f>
        <v>0</v>
      </c>
      <c r="P13" s="28"/>
      <c r="Q13" s="28"/>
      <c r="R13" s="63">
        <f t="shared" ref="R13:R76" si="6">P13-Q13</f>
        <v>0</v>
      </c>
      <c r="S13" s="67" t="str">
        <f t="shared" si="2"/>
        <v/>
      </c>
      <c r="T13" s="25" t="str">
        <f>IF(F13="Vacant","",IF(R13&gt;0,IF(R13&gt;O13,"Fail",""),""))</f>
        <v/>
      </c>
      <c r="U13" s="85"/>
      <c r="V13" s="85"/>
      <c r="W13" s="85"/>
      <c r="X13" s="70"/>
      <c r="Y13" s="214"/>
      <c r="Z13" s="2"/>
      <c r="AA13" s="71">
        <f>IF(I13=1.5,$M$7,IF(I13=2.5,$N$7,IF(I13=3.5,$O$7,IF(I13=4.5,$P$7,IF(I13=5.5,$Q$7,IF(I13=6.5,$R$7,IF(I13=7.5,$S$7,IF(I13=8.5,$T$7,0))))))))</f>
        <v>0</v>
      </c>
      <c r="AB13" s="18">
        <f>IF(I13=1,$M$6,IF(I13=2,$N$6,IF(I13=3,$O$6,IF(I13=4,$P$6,IF(I13=5,$Q$6,IF(I13=6,$R$6,IF(I13=7,$S$6,IF(I13=8,$T$6,AA13))))))))</f>
        <v>0</v>
      </c>
      <c r="AC13" s="16">
        <f>IF(J13=1,$M$6,IF(J13=2,$N$6,IF(J13=3,$O$6,IF(J13=4,$P$6,IF(J13=5,$Q$6,IF(J13=6,$R$6,IF(J13=7,$S$6,IF(J13=8,$T$6,0))))))))</f>
        <v>0</v>
      </c>
      <c r="AD13" s="16">
        <f>(K13*AB13)</f>
        <v>0</v>
      </c>
    </row>
    <row r="14" spans="1:30" ht="12" customHeight="1" x14ac:dyDescent="0.4">
      <c r="A14" s="79">
        <f t="shared" ref="A14:A77" si="7">A13+1</f>
        <v>3</v>
      </c>
      <c r="B14" s="27"/>
      <c r="C14" s="143"/>
      <c r="D14" s="144"/>
      <c r="E14" s="144"/>
      <c r="F14" s="145"/>
      <c r="G14" s="82"/>
      <c r="H14" s="27"/>
      <c r="I14" s="64">
        <f t="shared" si="3"/>
        <v>0</v>
      </c>
      <c r="J14" s="112"/>
      <c r="K14" s="33"/>
      <c r="L14" s="110"/>
      <c r="M14" s="15">
        <f>IF(OR(C14="VACANT",K14=0),0,(L14/AC14))</f>
        <v>0</v>
      </c>
      <c r="N14" s="23" t="str">
        <f t="shared" si="4"/>
        <v xml:space="preserve"> </v>
      </c>
      <c r="O14" s="24">
        <f t="shared" si="5"/>
        <v>0</v>
      </c>
      <c r="P14" s="28"/>
      <c r="Q14" s="28"/>
      <c r="R14" s="63">
        <f t="shared" si="6"/>
        <v>0</v>
      </c>
      <c r="S14" s="67" t="str">
        <f t="shared" si="2"/>
        <v/>
      </c>
      <c r="T14" s="25" t="str">
        <f>IF(F14="Vacant","",IF(R14&gt;0,IF(R14&gt;O14,"Fail",""),""))</f>
        <v/>
      </c>
      <c r="U14" s="85"/>
      <c r="V14" s="85"/>
      <c r="W14" s="85"/>
      <c r="X14" s="70"/>
      <c r="Y14" s="214"/>
      <c r="Z14" s="2"/>
      <c r="AA14" s="71">
        <f>IF(I14=1.5,$M$7,IF(I14=2.5,$N$7,IF(I14=3.5,$O$7,IF(I14=4.5,$P$7,IF(I14=5.5,$Q$7,IF(I14=6.5,$R$7,IF(I14=7.5,$S$7,IF(I14=8.5,$T$7,0))))))))</f>
        <v>0</v>
      </c>
      <c r="AB14" s="18">
        <f>IF(I14=1,$M$6,IF(I14=2,$N$6,IF(I14=3,$O$6,IF(I14=4,$P$6,IF(I14=5,$Q$6,IF(I14=6,$R$6,IF(I14=7,$S$6,IF(I14=8,$T$6,AA14))))))))</f>
        <v>0</v>
      </c>
      <c r="AC14" s="16">
        <f>IF(J14=1,$M$6,IF(J14=2,$N$6,IF(J14=3,$O$6,IF(J14=4,$P$6,IF(J14=5,$Q$6,IF(J14=6,$R$6,IF(J14=7,$S$6,IF(J14=8,$T$6,0))))))))</f>
        <v>0</v>
      </c>
      <c r="AD14" s="16">
        <f>(K14*AB14)</f>
        <v>0</v>
      </c>
    </row>
    <row r="15" spans="1:30" ht="12" customHeight="1" x14ac:dyDescent="0.4">
      <c r="A15" s="79">
        <f t="shared" si="7"/>
        <v>4</v>
      </c>
      <c r="B15" s="27"/>
      <c r="C15" s="126"/>
      <c r="D15" s="136"/>
      <c r="E15" s="136"/>
      <c r="F15" s="137"/>
      <c r="G15" s="82"/>
      <c r="H15" s="27"/>
      <c r="I15" s="64">
        <f t="shared" si="3"/>
        <v>0</v>
      </c>
      <c r="J15" s="112"/>
      <c r="K15" s="33"/>
      <c r="L15" s="110"/>
      <c r="M15" s="15">
        <f>IF(OR(C15="VACANT",K15=0),0,(L15/AC15))</f>
        <v>0</v>
      </c>
      <c r="N15" s="23" t="str">
        <f t="shared" si="4"/>
        <v xml:space="preserve"> </v>
      </c>
      <c r="O15" s="24">
        <f>+AD15/12*0.3</f>
        <v>0</v>
      </c>
      <c r="P15" s="28"/>
      <c r="Q15" s="28"/>
      <c r="R15" s="63">
        <f t="shared" si="6"/>
        <v>0</v>
      </c>
      <c r="S15" s="67" t="str">
        <f t="shared" si="2"/>
        <v/>
      </c>
      <c r="T15" s="25" t="str">
        <f>IF(F15="Vacant","",IF(R15&gt;0,IF(R15&gt;O15,"Fail",""),""))</f>
        <v/>
      </c>
      <c r="U15" s="85"/>
      <c r="V15" s="85"/>
      <c r="W15" s="85"/>
      <c r="X15" s="70"/>
      <c r="Y15" s="214"/>
      <c r="Z15" s="2"/>
      <c r="AA15" s="71">
        <f>IF(I15=1.5,$M$7,IF(I15=2.5,$N$7,IF(I15=3.5,$O$7,IF(I15=4.5,$P$7,IF(I15=5.5,$Q$7,IF(I15=6.5,$R$7,IF(I15=7.5,$S$7,IF(I15=8.5,$T$7,0))))))))</f>
        <v>0</v>
      </c>
      <c r="AB15" s="18">
        <f>IF(I15=1,$M$6,IF(I15=2,$N$6,IF(I15=3,$O$6,IF(I15=4,$P$6,IF(I15=5,$Q$6,IF(I15=6,$R$6,IF(I15=7,$S$6,IF(I15=8,$T$6,AA15))))))))</f>
        <v>0</v>
      </c>
      <c r="AC15" s="16">
        <f>IF(J15=1,$M$6,IF(J15=2,$N$6,IF(J15=3,$O$6,IF(J15=4,$P$6,IF(J15=5,$Q$6,IF(J15=6,$R$6,IF(J15=7,$S$6,IF(J15=8,$T$6,0))))))))</f>
        <v>0</v>
      </c>
      <c r="AD15" s="16">
        <f>(K15*AB15)</f>
        <v>0</v>
      </c>
    </row>
    <row r="16" spans="1:30" ht="12" customHeight="1" x14ac:dyDescent="0.4">
      <c r="A16" s="79">
        <f t="shared" si="7"/>
        <v>5</v>
      </c>
      <c r="B16" s="27"/>
      <c r="C16" s="126"/>
      <c r="D16" s="136"/>
      <c r="E16" s="136"/>
      <c r="F16" s="137"/>
      <c r="G16" s="82"/>
      <c r="H16" s="27"/>
      <c r="I16" s="64">
        <f t="shared" si="3"/>
        <v>0</v>
      </c>
      <c r="J16" s="112"/>
      <c r="K16" s="33"/>
      <c r="L16" s="110"/>
      <c r="M16" s="15">
        <f>IF(OR(C16="VACANT",K16=0),0,(L16/AC16))</f>
        <v>0</v>
      </c>
      <c r="N16" s="23" t="str">
        <f t="shared" si="4"/>
        <v xml:space="preserve"> </v>
      </c>
      <c r="O16" s="24">
        <f t="shared" si="5"/>
        <v>0</v>
      </c>
      <c r="P16" s="28"/>
      <c r="Q16" s="28"/>
      <c r="R16" s="63">
        <f t="shared" si="6"/>
        <v>0</v>
      </c>
      <c r="S16" s="67" t="str">
        <f t="shared" si="2"/>
        <v/>
      </c>
      <c r="T16" s="25" t="str">
        <f>IF(F16="Vacant","",IF(R16&gt;0,IF(R16&gt;O16,"Fail",""),""))</f>
        <v/>
      </c>
      <c r="U16" s="85"/>
      <c r="V16" s="85"/>
      <c r="W16" s="85"/>
      <c r="X16" s="70"/>
      <c r="Y16" s="214"/>
      <c r="Z16" s="2"/>
      <c r="AA16" s="71">
        <f>IF(I16=1.5,$M$7,IF(I16=2.5,$N$7,IF(I16=3.5,$O$7,IF(I16=4.5,$P$7,IF(I16=5.5,$Q$7,IF(I16=6.5,$R$7,IF(I16=7.5,$S$7,IF(I16=8.5,$T$7,0))))))))</f>
        <v>0</v>
      </c>
      <c r="AB16" s="18">
        <f>IF(I16=1,$M$6,IF(I16=2,$N$6,IF(I16=3,$O$6,IF(I16=4,$P$6,IF(I16=5,$Q$6,IF(I16=6,$R$6,IF(I16=7,$S$6,IF(I16=8,$T$6,AA16))))))))</f>
        <v>0</v>
      </c>
      <c r="AC16" s="16">
        <f>IF(J16=1,$M$6,IF(J16=2,$N$6,IF(J16=3,$O$6,IF(J16=4,$P$6,IF(J16=5,$Q$6,IF(J16=6,$R$6,IF(J16=7,$S$6,IF(J16=8,$T$6,0))))))))</f>
        <v>0</v>
      </c>
      <c r="AD16" s="16">
        <f>(K16*AB16)</f>
        <v>0</v>
      </c>
    </row>
    <row r="17" spans="1:30" ht="12" customHeight="1" x14ac:dyDescent="0.4">
      <c r="A17" s="79">
        <f t="shared" si="7"/>
        <v>6</v>
      </c>
      <c r="B17" s="27"/>
      <c r="C17" s="126"/>
      <c r="D17" s="136"/>
      <c r="E17" s="136"/>
      <c r="F17" s="137"/>
      <c r="G17" s="82"/>
      <c r="H17" s="27"/>
      <c r="I17" s="64">
        <f t="shared" si="3"/>
        <v>0</v>
      </c>
      <c r="J17" s="112"/>
      <c r="K17" s="33"/>
      <c r="L17" s="110"/>
      <c r="M17" s="15">
        <f>IF(OR(C17="VACANT",K17=0),0,(L17/AC17))</f>
        <v>0</v>
      </c>
      <c r="N17" s="23" t="str">
        <f t="shared" si="4"/>
        <v xml:space="preserve"> </v>
      </c>
      <c r="O17" s="24">
        <f>+AD17/12*0.3</f>
        <v>0</v>
      </c>
      <c r="P17" s="28"/>
      <c r="Q17" s="28"/>
      <c r="R17" s="63">
        <f t="shared" si="6"/>
        <v>0</v>
      </c>
      <c r="S17" s="67" t="str">
        <f t="shared" si="2"/>
        <v/>
      </c>
      <c r="T17" s="25" t="str">
        <f>IF(F17="Vacant","",IF(R17&gt;0,IF(R17&gt;O17,"Fail",""),""))</f>
        <v/>
      </c>
      <c r="U17" s="85"/>
      <c r="V17" s="85"/>
      <c r="W17" s="85"/>
      <c r="X17" s="70"/>
      <c r="Y17" s="214"/>
      <c r="Z17" s="2"/>
      <c r="AA17" s="71">
        <f>IF(I17=1.5,$M$7,IF(I17=2.5,$N$7,IF(I17=3.5,$O$7,IF(I17=4.5,$P$7,IF(I17=5.5,$Q$7,IF(I17=6.5,$R$7,IF(I17=7.5,$S$7,IF(I17=8.5,$T$7,0))))))))</f>
        <v>0</v>
      </c>
      <c r="AB17" s="18">
        <f>IF(I17=1,$M$6,IF(I17=2,$N$6,IF(I17=3,$O$6,IF(I17=4,$P$6,IF(I17=5,$Q$6,IF(I17=6,$R$6,IF(I17=7,$S$6,IF(I17=8,$T$6,AA17))))))))</f>
        <v>0</v>
      </c>
      <c r="AC17" s="16">
        <f>IF(J17=1,$M$6,IF(J17=2,$N$6,IF(J17=3,$O$6,IF(J17=4,$P$6,IF(J17=5,$Q$6,IF(J17=6,$R$6,IF(J17=7,$S$6,IF(J17=8,$T$6,0))))))))</f>
        <v>0</v>
      </c>
      <c r="AD17" s="16">
        <f>(K17*AB17)</f>
        <v>0</v>
      </c>
    </row>
    <row r="18" spans="1:30" ht="12" customHeight="1" x14ac:dyDescent="0.4">
      <c r="A18" s="79">
        <f t="shared" si="7"/>
        <v>7</v>
      </c>
      <c r="B18" s="27"/>
      <c r="C18" s="126"/>
      <c r="D18" s="136"/>
      <c r="E18" s="136"/>
      <c r="F18" s="137"/>
      <c r="G18" s="82"/>
      <c r="H18" s="27"/>
      <c r="I18" s="64">
        <f t="shared" si="3"/>
        <v>0</v>
      </c>
      <c r="J18" s="112"/>
      <c r="K18" s="33"/>
      <c r="L18" s="110"/>
      <c r="M18" s="15">
        <f>IF(OR(C18="VACANT",K18=0),0,(L18/AC18))</f>
        <v>0</v>
      </c>
      <c r="N18" s="23" t="str">
        <f t="shared" si="4"/>
        <v xml:space="preserve"> </v>
      </c>
      <c r="O18" s="24">
        <f t="shared" si="5"/>
        <v>0</v>
      </c>
      <c r="P18" s="28"/>
      <c r="Q18" s="28"/>
      <c r="R18" s="63">
        <f t="shared" si="6"/>
        <v>0</v>
      </c>
      <c r="S18" s="67" t="str">
        <f t="shared" si="2"/>
        <v/>
      </c>
      <c r="T18" s="25" t="str">
        <f>IF(F18="Vacant","",IF(R18&gt;0,IF(R18&gt;O18,"Fail",""),""))</f>
        <v/>
      </c>
      <c r="U18" s="85"/>
      <c r="V18" s="85"/>
      <c r="W18" s="85"/>
      <c r="X18" s="70"/>
      <c r="Y18" s="214"/>
      <c r="Z18" s="2"/>
      <c r="AA18" s="71">
        <f>IF(I18=1.5,$M$7,IF(I18=2.5,$N$7,IF(I18=3.5,$O$7,IF(I18=4.5,$P$7,IF(I18=5.5,$Q$7,IF(I18=6.5,$R$7,IF(I18=7.5,$S$7,IF(I18=8.5,$T$7,0))))))))</f>
        <v>0</v>
      </c>
      <c r="AB18" s="18">
        <f>IF(I18=1,$M$6,IF(I18=2,$N$6,IF(I18=3,$O$6,IF(I18=4,$P$6,IF(I18=5,$Q$6,IF(I18=6,$R$6,IF(I18=7,$S$6,IF(I18=8,$T$6,AA18))))))))</f>
        <v>0</v>
      </c>
      <c r="AC18" s="16">
        <f>IF(J18=1,$M$6,IF(J18=2,$N$6,IF(J18=3,$O$6,IF(J18=4,$P$6,IF(J18=5,$Q$6,IF(J18=6,$R$6,IF(J18=7,$S$6,IF(J18=8,$T$6,0))))))))</f>
        <v>0</v>
      </c>
      <c r="AD18" s="16">
        <f>(K18*AB18)</f>
        <v>0</v>
      </c>
    </row>
    <row r="19" spans="1:30" ht="12" customHeight="1" x14ac:dyDescent="0.4">
      <c r="A19" s="79">
        <f t="shared" si="7"/>
        <v>8</v>
      </c>
      <c r="B19" s="27"/>
      <c r="C19" s="126"/>
      <c r="D19" s="136"/>
      <c r="E19" s="136"/>
      <c r="F19" s="137"/>
      <c r="G19" s="82"/>
      <c r="H19" s="27"/>
      <c r="I19" s="64">
        <f t="shared" si="3"/>
        <v>0</v>
      </c>
      <c r="J19" s="112"/>
      <c r="K19" s="33"/>
      <c r="L19" s="110"/>
      <c r="M19" s="15">
        <f>IF(OR(C19="VACANT",K19=0),0,(L19/AC19))</f>
        <v>0</v>
      </c>
      <c r="N19" s="23" t="str">
        <f t="shared" si="4"/>
        <v xml:space="preserve"> </v>
      </c>
      <c r="O19" s="24">
        <f t="shared" si="5"/>
        <v>0</v>
      </c>
      <c r="P19" s="28"/>
      <c r="Q19" s="28"/>
      <c r="R19" s="63">
        <f t="shared" si="6"/>
        <v>0</v>
      </c>
      <c r="S19" s="67" t="str">
        <f t="shared" si="2"/>
        <v/>
      </c>
      <c r="T19" s="25" t="str">
        <f>IF(F19="Vacant","",IF(R19&gt;0,IF(R19&gt;O19,"Fail",""),""))</f>
        <v/>
      </c>
      <c r="U19" s="85"/>
      <c r="V19" s="85"/>
      <c r="W19" s="85"/>
      <c r="X19" s="70"/>
      <c r="Y19" s="214"/>
      <c r="Z19" s="2"/>
      <c r="AA19" s="71">
        <f>IF(I19=1.5,$M$7,IF(I19=2.5,$N$7,IF(I19=3.5,$O$7,IF(I19=4.5,$P$7,IF(I19=5.5,$Q$7,IF(I19=6.5,$R$7,IF(I19=7.5,$S$7,IF(I19=8.5,$T$7,0))))))))</f>
        <v>0</v>
      </c>
      <c r="AB19" s="18">
        <f>IF(I19=1,$M$6,IF(I19=2,$N$6,IF(I19=3,$O$6,IF(I19=4,$P$6,IF(I19=5,$Q$6,IF(I19=6,$R$6,IF(I19=7,$S$6,IF(I19=8,$T$6,AA19))))))))</f>
        <v>0</v>
      </c>
      <c r="AC19" s="16">
        <f>IF(J19=1,$M$6,IF(J19=2,$N$6,IF(J19=3,$O$6,IF(J19=4,$P$6,IF(J19=5,$Q$6,IF(J19=6,$R$6,IF(J19=7,$S$6,IF(J19=8,$T$6,0))))))))</f>
        <v>0</v>
      </c>
      <c r="AD19" s="16">
        <f>(K19*AB19)</f>
        <v>0</v>
      </c>
    </row>
    <row r="20" spans="1:30" ht="12" customHeight="1" x14ac:dyDescent="0.4">
      <c r="A20" s="79">
        <f t="shared" si="7"/>
        <v>9</v>
      </c>
      <c r="B20" s="27"/>
      <c r="C20" s="126"/>
      <c r="D20" s="136"/>
      <c r="E20" s="136"/>
      <c r="F20" s="137"/>
      <c r="G20" s="82"/>
      <c r="H20" s="27"/>
      <c r="I20" s="64">
        <f t="shared" si="3"/>
        <v>0</v>
      </c>
      <c r="J20" s="112"/>
      <c r="K20" s="33"/>
      <c r="L20" s="110"/>
      <c r="M20" s="15">
        <f>IF(OR(C20="VACANT",K20=0),0,(L20/AC20))</f>
        <v>0</v>
      </c>
      <c r="N20" s="23" t="str">
        <f t="shared" si="4"/>
        <v xml:space="preserve"> </v>
      </c>
      <c r="O20" s="24">
        <f t="shared" si="5"/>
        <v>0</v>
      </c>
      <c r="P20" s="28"/>
      <c r="Q20" s="28"/>
      <c r="R20" s="63">
        <f t="shared" si="6"/>
        <v>0</v>
      </c>
      <c r="S20" s="67" t="str">
        <f t="shared" si="2"/>
        <v/>
      </c>
      <c r="T20" s="25" t="str">
        <f>IF(F20="Vacant","",IF(R20&gt;0,IF(R20&gt;O20,"Fail",""),""))</f>
        <v/>
      </c>
      <c r="U20" s="85"/>
      <c r="V20" s="85"/>
      <c r="W20" s="85"/>
      <c r="X20" s="70"/>
      <c r="Y20" s="214"/>
      <c r="Z20" s="2"/>
      <c r="AA20" s="71">
        <f>IF(I20=1.5,$M$7,IF(I20=2.5,$N$7,IF(I20=3.5,$O$7,IF(I20=4.5,$P$7,IF(I20=5.5,$Q$7,IF(I20=6.5,$R$7,IF(I20=7.5,$S$7,IF(I20=8.5,$T$7,0))))))))</f>
        <v>0</v>
      </c>
      <c r="AB20" s="18">
        <f>IF(I20=1,$M$6,IF(I20=2,$N$6,IF(I20=3,$O$6,IF(I20=4,$P$6,IF(I20=5,$Q$6,IF(I20=6,$R$6,IF(I20=7,$S$6,IF(I20=8,$T$6,AA20))))))))</f>
        <v>0</v>
      </c>
      <c r="AC20" s="16">
        <f>IF(J20=1,$M$6,IF(J20=2,$N$6,IF(J20=3,$O$6,IF(J20=4,$P$6,IF(J20=5,$Q$6,IF(J20=6,$R$6,IF(J20=7,$S$6,IF(J20=8,$T$6,0))))))))</f>
        <v>0</v>
      </c>
      <c r="AD20" s="16">
        <f>(K20*AB20)</f>
        <v>0</v>
      </c>
    </row>
    <row r="21" spans="1:30" ht="12" customHeight="1" x14ac:dyDescent="0.4">
      <c r="A21" s="79">
        <f t="shared" si="7"/>
        <v>10</v>
      </c>
      <c r="B21" s="27"/>
      <c r="C21" s="126"/>
      <c r="D21" s="136"/>
      <c r="E21" s="136"/>
      <c r="F21" s="137"/>
      <c r="G21" s="82"/>
      <c r="H21" s="27"/>
      <c r="I21" s="64">
        <f t="shared" si="3"/>
        <v>0</v>
      </c>
      <c r="J21" s="112"/>
      <c r="K21" s="33"/>
      <c r="L21" s="110"/>
      <c r="M21" s="15">
        <f>IF(OR(C21="VACANT",K21=0),0,(L21/AC21))</f>
        <v>0</v>
      </c>
      <c r="N21" s="23" t="str">
        <f t="shared" si="4"/>
        <v xml:space="preserve"> </v>
      </c>
      <c r="O21" s="24">
        <f t="shared" si="5"/>
        <v>0</v>
      </c>
      <c r="P21" s="28"/>
      <c r="Q21" s="28"/>
      <c r="R21" s="63">
        <f t="shared" si="6"/>
        <v>0</v>
      </c>
      <c r="S21" s="67" t="str">
        <f t="shared" si="2"/>
        <v/>
      </c>
      <c r="T21" s="25" t="str">
        <f>IF(F21="Vacant","",IF(R21&gt;0,IF(R21&gt;O21,"Fail",""),""))</f>
        <v/>
      </c>
      <c r="U21" s="85"/>
      <c r="V21" s="85"/>
      <c r="W21" s="85"/>
      <c r="X21" s="70"/>
      <c r="Y21" s="214"/>
      <c r="Z21" s="2"/>
      <c r="AA21" s="71">
        <f>IF(I21=1.5,$M$7,IF(I21=2.5,$N$7,IF(I21=3.5,$O$7,IF(I21=4.5,$P$7,IF(I21=5.5,$Q$7,IF(I21=6.5,$R$7,IF(I21=7.5,$S$7,IF(I21=8.5,$T$7,0))))))))</f>
        <v>0</v>
      </c>
      <c r="AB21" s="18">
        <f>IF(I21=1,$M$6,IF(I21=2,$N$6,IF(I21=3,$O$6,IF(I21=4,$P$6,IF(I21=5,$Q$6,IF(I21=6,$R$6,IF(I21=7,$S$6,IF(I21=8,$T$6,AA21))))))))</f>
        <v>0</v>
      </c>
      <c r="AC21" s="16">
        <f>IF(J21=1,$M$6,IF(J21=2,$N$6,IF(J21=3,$O$6,IF(J21=4,$P$6,IF(J21=5,$Q$6,IF(J21=6,$R$6,IF(J21=7,$S$6,IF(J21=8,$T$6,0))))))))</f>
        <v>0</v>
      </c>
      <c r="AD21" s="16">
        <f>(K21*AB21)</f>
        <v>0</v>
      </c>
    </row>
    <row r="22" spans="1:30" ht="12" customHeight="1" x14ac:dyDescent="0.4">
      <c r="A22" s="79">
        <f t="shared" si="7"/>
        <v>11</v>
      </c>
      <c r="B22" s="27"/>
      <c r="C22" s="126"/>
      <c r="D22" s="136"/>
      <c r="E22" s="136"/>
      <c r="F22" s="137"/>
      <c r="G22" s="82"/>
      <c r="H22" s="27"/>
      <c r="I22" s="64">
        <f t="shared" si="3"/>
        <v>0</v>
      </c>
      <c r="J22" s="112"/>
      <c r="K22" s="33"/>
      <c r="L22" s="110"/>
      <c r="M22" s="15">
        <f>IF(OR(C22="VACANT",K22=0),0,(L22/AC22))</f>
        <v>0</v>
      </c>
      <c r="N22" s="23" t="str">
        <f t="shared" si="4"/>
        <v xml:space="preserve"> </v>
      </c>
      <c r="O22" s="24">
        <f t="shared" si="5"/>
        <v>0</v>
      </c>
      <c r="P22" s="28"/>
      <c r="Q22" s="28"/>
      <c r="R22" s="63">
        <f t="shared" si="6"/>
        <v>0</v>
      </c>
      <c r="S22" s="67" t="str">
        <f t="shared" si="2"/>
        <v/>
      </c>
      <c r="T22" s="25" t="str">
        <f>IF(F22="Vacant","",IF(R22&gt;0,IF(R22&gt;O22,"Fail",""),""))</f>
        <v/>
      </c>
      <c r="U22" s="85"/>
      <c r="V22" s="85"/>
      <c r="W22" s="85"/>
      <c r="X22" s="70"/>
      <c r="Y22" s="214"/>
      <c r="Z22" s="2"/>
      <c r="AA22" s="71">
        <f>IF(I22=1.5,$M$7,IF(I22=2.5,$N$7,IF(I22=3.5,$O$7,IF(I22=4.5,$P$7,IF(I22=5.5,$Q$7,IF(I22=6.5,$R$7,IF(I22=7.5,$S$7,IF(I22=8.5,$T$7,0))))))))</f>
        <v>0</v>
      </c>
      <c r="AB22" s="18">
        <f>IF(I22=1,$M$6,IF(I22=2,$N$6,IF(I22=3,$O$6,IF(I22=4,$P$6,IF(I22=5,$Q$6,IF(I22=6,$R$6,IF(I22=7,$S$6,IF(I22=8,$T$6,AA22))))))))</f>
        <v>0</v>
      </c>
      <c r="AC22" s="16">
        <f>IF(J22=1,$M$6,IF(J22=2,$N$6,IF(J22=3,$O$6,IF(J22=4,$P$6,IF(J22=5,$Q$6,IF(J22=6,$R$6,IF(J22=7,$S$6,IF(J22=8,$T$6,0))))))))</f>
        <v>0</v>
      </c>
      <c r="AD22" s="16">
        <f>(K22*AB22)</f>
        <v>0</v>
      </c>
    </row>
    <row r="23" spans="1:30" ht="12" customHeight="1" x14ac:dyDescent="0.4">
      <c r="A23" s="79">
        <f t="shared" si="7"/>
        <v>12</v>
      </c>
      <c r="B23" s="27"/>
      <c r="C23" s="126"/>
      <c r="D23" s="127"/>
      <c r="E23" s="127"/>
      <c r="F23" s="128"/>
      <c r="G23" s="82"/>
      <c r="H23" s="27"/>
      <c r="I23" s="64">
        <f t="shared" si="3"/>
        <v>0</v>
      </c>
      <c r="J23" s="112"/>
      <c r="K23" s="33"/>
      <c r="L23" s="110"/>
      <c r="M23" s="15">
        <f>IF(OR(C23="VACANT",K23=0),0,(L23/AC23))</f>
        <v>0</v>
      </c>
      <c r="N23" s="23" t="str">
        <f t="shared" si="4"/>
        <v xml:space="preserve"> </v>
      </c>
      <c r="O23" s="24">
        <f t="shared" si="5"/>
        <v>0</v>
      </c>
      <c r="P23" s="28"/>
      <c r="Q23" s="28"/>
      <c r="R23" s="63">
        <f t="shared" si="6"/>
        <v>0</v>
      </c>
      <c r="S23" s="67" t="str">
        <f t="shared" si="2"/>
        <v/>
      </c>
      <c r="T23" s="25" t="str">
        <f>IF(F23="Vacant","",IF(R23&gt;0,IF(R23&gt;O23,"Fail",""),""))</f>
        <v/>
      </c>
      <c r="U23" s="85"/>
      <c r="V23" s="85"/>
      <c r="W23" s="85"/>
      <c r="X23" s="70"/>
      <c r="Y23" s="214"/>
      <c r="Z23" s="2"/>
      <c r="AA23" s="71">
        <f>IF(I23=1.5,$M$7,IF(I23=2.5,$N$7,IF(I23=3.5,$O$7,IF(I23=4.5,$P$7,IF(I23=5.5,$Q$7,IF(I23=6.5,$R$7,IF(I23=7.5,$S$7,IF(I23=8.5,$T$7,0))))))))</f>
        <v>0</v>
      </c>
      <c r="AB23" s="18">
        <f>IF(I23=1,$M$6,IF(I23=2,$N$6,IF(I23=3,$O$6,IF(I23=4,$P$6,IF(I23=5,$Q$6,IF(I23=6,$R$6,IF(I23=7,$S$6,IF(I23=8,$T$6,AA23))))))))</f>
        <v>0</v>
      </c>
      <c r="AC23" s="16">
        <f>IF(J23=1,$M$6,IF(J23=2,$N$6,IF(J23=3,$O$6,IF(J23=4,$P$6,IF(J23=5,$Q$6,IF(J23=6,$R$6,IF(J23=7,$S$6,IF(J23=8,$T$6,0))))))))</f>
        <v>0</v>
      </c>
      <c r="AD23" s="16">
        <f>(K23*AB23)</f>
        <v>0</v>
      </c>
    </row>
    <row r="24" spans="1:30" ht="12" customHeight="1" x14ac:dyDescent="0.4">
      <c r="A24" s="79">
        <f t="shared" si="7"/>
        <v>13</v>
      </c>
      <c r="B24" s="27"/>
      <c r="C24" s="126"/>
      <c r="D24" s="127"/>
      <c r="E24" s="127"/>
      <c r="F24" s="128"/>
      <c r="G24" s="82"/>
      <c r="H24" s="27"/>
      <c r="I24" s="64">
        <f t="shared" si="3"/>
        <v>0</v>
      </c>
      <c r="J24" s="112"/>
      <c r="K24" s="33"/>
      <c r="L24" s="110"/>
      <c r="M24" s="15">
        <f>IF(OR(C24="VACANT",K24=0),0,(L24/AC24))</f>
        <v>0</v>
      </c>
      <c r="N24" s="23" t="str">
        <f t="shared" si="4"/>
        <v xml:space="preserve"> </v>
      </c>
      <c r="O24" s="24">
        <f t="shared" si="5"/>
        <v>0</v>
      </c>
      <c r="P24" s="28"/>
      <c r="Q24" s="28"/>
      <c r="R24" s="63">
        <f t="shared" si="6"/>
        <v>0</v>
      </c>
      <c r="S24" s="67" t="str">
        <f t="shared" si="2"/>
        <v/>
      </c>
      <c r="T24" s="25" t="str">
        <f>IF(F24="Vacant","",IF(R24&gt;0,IF(R24&gt;O24,"Fail",""),""))</f>
        <v/>
      </c>
      <c r="U24" s="85"/>
      <c r="V24" s="85"/>
      <c r="W24" s="85"/>
      <c r="X24" s="70"/>
      <c r="Y24" s="214"/>
      <c r="Z24" s="2"/>
      <c r="AA24" s="71">
        <f>IF(I24=1.5,$M$7,IF(I24=2.5,$N$7,IF(I24=3.5,$O$7,IF(I24=4.5,$P$7,IF(I24=5.5,$Q$7,IF(I24=6.5,$R$7,IF(I24=7.5,$S$7,IF(I24=8.5,$T$7,0))))))))</f>
        <v>0</v>
      </c>
      <c r="AB24" s="18">
        <f>IF(I24=1,$M$6,IF(I24=2,$N$6,IF(I24=3,$O$6,IF(I24=4,$P$6,IF(I24=5,$Q$6,IF(I24=6,$R$6,IF(I24=7,$S$6,IF(I24=8,$T$6,AA24))))))))</f>
        <v>0</v>
      </c>
      <c r="AC24" s="16">
        <f>IF(J24=1,$M$6,IF(J24=2,$N$6,IF(J24=3,$O$6,IF(J24=4,$P$6,IF(J24=5,$Q$6,IF(J24=6,$R$6,IF(J24=7,$S$6,IF(J24=8,$T$6,0))))))))</f>
        <v>0</v>
      </c>
      <c r="AD24" s="16">
        <f>(K24*AB24)</f>
        <v>0</v>
      </c>
    </row>
    <row r="25" spans="1:30" ht="12" customHeight="1" x14ac:dyDescent="0.4">
      <c r="A25" s="79">
        <f t="shared" si="7"/>
        <v>14</v>
      </c>
      <c r="B25" s="27"/>
      <c r="C25" s="126"/>
      <c r="D25" s="127"/>
      <c r="E25" s="127"/>
      <c r="F25" s="128"/>
      <c r="G25" s="82"/>
      <c r="H25" s="27"/>
      <c r="I25" s="64">
        <f t="shared" si="3"/>
        <v>0</v>
      </c>
      <c r="J25" s="112"/>
      <c r="K25" s="33"/>
      <c r="L25" s="110"/>
      <c r="M25" s="15">
        <f>IF(OR(C25="VACANT",K25=0),0,(L25/AC25))</f>
        <v>0</v>
      </c>
      <c r="N25" s="23" t="str">
        <f t="shared" si="4"/>
        <v xml:space="preserve"> </v>
      </c>
      <c r="O25" s="24">
        <f t="shared" si="5"/>
        <v>0</v>
      </c>
      <c r="P25" s="28"/>
      <c r="Q25" s="28"/>
      <c r="R25" s="63">
        <f t="shared" si="6"/>
        <v>0</v>
      </c>
      <c r="S25" s="67" t="str">
        <f t="shared" si="2"/>
        <v/>
      </c>
      <c r="T25" s="25" t="str">
        <f>IF(F25="Vacant","",IF(R25&gt;0,IF(R25&gt;O25,"Fail",""),""))</f>
        <v/>
      </c>
      <c r="U25" s="85"/>
      <c r="V25" s="85"/>
      <c r="W25" s="85"/>
      <c r="X25" s="70"/>
      <c r="Y25" s="214"/>
      <c r="Z25" s="2"/>
      <c r="AA25" s="71">
        <f>IF(I25=1.5,$M$7,IF(I25=2.5,$N$7,IF(I25=3.5,$O$7,IF(I25=4.5,$P$7,IF(I25=5.5,$Q$7,IF(I25=6.5,$R$7,IF(I25=7.5,$S$7,IF(I25=8.5,$T$7,0))))))))</f>
        <v>0</v>
      </c>
      <c r="AB25" s="18">
        <f>IF(I25=1,$M$6,IF(I25=2,$N$6,IF(I25=3,$O$6,IF(I25=4,$P$6,IF(I25=5,$Q$6,IF(I25=6,$R$6,IF(I25=7,$S$6,IF(I25=8,$T$6,AA25))))))))</f>
        <v>0</v>
      </c>
      <c r="AC25" s="16">
        <f>IF(J25=1,$M$6,IF(J25=2,$N$6,IF(J25=3,$O$6,IF(J25=4,$P$6,IF(J25=5,$Q$6,IF(J25=6,$R$6,IF(J25=7,$S$6,IF(J25=8,$T$6,0))))))))</f>
        <v>0</v>
      </c>
      <c r="AD25" s="16">
        <f>(K25*AB25)</f>
        <v>0</v>
      </c>
    </row>
    <row r="26" spans="1:30" ht="12" customHeight="1" x14ac:dyDescent="0.4">
      <c r="A26" s="79">
        <f t="shared" si="7"/>
        <v>15</v>
      </c>
      <c r="B26" s="27"/>
      <c r="C26" s="126"/>
      <c r="D26" s="127"/>
      <c r="E26" s="127"/>
      <c r="F26" s="128"/>
      <c r="G26" s="82"/>
      <c r="H26" s="27"/>
      <c r="I26" s="64">
        <f t="shared" si="3"/>
        <v>0</v>
      </c>
      <c r="J26" s="112"/>
      <c r="K26" s="33"/>
      <c r="L26" s="110"/>
      <c r="M26" s="15">
        <f>IF(OR(C26="VACANT",K26=0),0,(L26/AC26))</f>
        <v>0</v>
      </c>
      <c r="N26" s="23" t="str">
        <f t="shared" si="4"/>
        <v xml:space="preserve"> </v>
      </c>
      <c r="O26" s="24">
        <f t="shared" si="5"/>
        <v>0</v>
      </c>
      <c r="P26" s="28"/>
      <c r="Q26" s="28"/>
      <c r="R26" s="63">
        <f t="shared" si="6"/>
        <v>0</v>
      </c>
      <c r="S26" s="67" t="str">
        <f t="shared" si="2"/>
        <v/>
      </c>
      <c r="T26" s="25" t="str">
        <f>IF(F26="Vacant","",IF(R26&gt;0,IF(R26&gt;O26,"Fail",""),""))</f>
        <v/>
      </c>
      <c r="U26" s="85"/>
      <c r="V26" s="85"/>
      <c r="W26" s="85"/>
      <c r="X26" s="70"/>
      <c r="Y26" s="214"/>
      <c r="Z26" s="2"/>
      <c r="AA26" s="71">
        <f>IF(I26=1.5,$M$7,IF(I26=2.5,$N$7,IF(I26=3.5,$O$7,IF(I26=4.5,$P$7,IF(I26=5.5,$Q$7,IF(I26=6.5,$R$7,IF(I26=7.5,$S$7,IF(I26=8.5,$T$7,0))))))))</f>
        <v>0</v>
      </c>
      <c r="AB26" s="18">
        <f>IF(I26=1,$M$6,IF(I26=2,$N$6,IF(I26=3,$O$6,IF(I26=4,$P$6,IF(I26=5,$Q$6,IF(I26=6,$R$6,IF(I26=7,$S$6,IF(I26=8,$T$6,AA26))))))))</f>
        <v>0</v>
      </c>
      <c r="AC26" s="16">
        <f>IF(J26=1,$M$6,IF(J26=2,$N$6,IF(J26=3,$O$6,IF(J26=4,$P$6,IF(J26=5,$Q$6,IF(J26=6,$R$6,IF(J26=7,$S$6,IF(J26=8,$T$6,0))))))))</f>
        <v>0</v>
      </c>
      <c r="AD26" s="16">
        <f>(K26*AB26)</f>
        <v>0</v>
      </c>
    </row>
    <row r="27" spans="1:30" ht="12" customHeight="1" x14ac:dyDescent="0.4">
      <c r="A27" s="79">
        <f t="shared" si="7"/>
        <v>16</v>
      </c>
      <c r="B27" s="27"/>
      <c r="C27" s="126"/>
      <c r="D27" s="127"/>
      <c r="E27" s="127"/>
      <c r="F27" s="128"/>
      <c r="G27" s="82"/>
      <c r="H27" s="27"/>
      <c r="I27" s="64">
        <f t="shared" si="3"/>
        <v>0</v>
      </c>
      <c r="J27" s="112"/>
      <c r="K27" s="33"/>
      <c r="L27" s="110"/>
      <c r="M27" s="15">
        <f>IF(OR(C27="VACANT",K27=0),0,(L27/AC27))</f>
        <v>0</v>
      </c>
      <c r="N27" s="23" t="str">
        <f t="shared" si="4"/>
        <v xml:space="preserve"> </v>
      </c>
      <c r="O27" s="24">
        <f t="shared" si="5"/>
        <v>0</v>
      </c>
      <c r="P27" s="28"/>
      <c r="Q27" s="28"/>
      <c r="R27" s="63">
        <f t="shared" si="6"/>
        <v>0</v>
      </c>
      <c r="S27" s="67" t="str">
        <f t="shared" si="2"/>
        <v/>
      </c>
      <c r="T27" s="25" t="str">
        <f>IF(F27="Vacant","",IF(R27&gt;0,IF(R27&gt;O27,"Fail",""),""))</f>
        <v/>
      </c>
      <c r="U27" s="85"/>
      <c r="V27" s="85"/>
      <c r="W27" s="85"/>
      <c r="X27" s="70"/>
      <c r="Y27" s="214"/>
      <c r="Z27" s="2"/>
      <c r="AA27" s="71">
        <f>IF(I27=1.5,$M$7,IF(I27=2.5,$N$7,IF(I27=3.5,$O$7,IF(I27=4.5,$P$7,IF(I27=5.5,$Q$7,IF(I27=6.5,$R$7,IF(I27=7.5,$S$7,IF(I27=8.5,$T$7,0))))))))</f>
        <v>0</v>
      </c>
      <c r="AB27" s="18">
        <f>IF(I27=1,$M$6,IF(I27=2,$N$6,IF(I27=3,$O$6,IF(I27=4,$P$6,IF(I27=5,$Q$6,IF(I27=6,$R$6,IF(I27=7,$S$6,IF(I27=8,$T$6,AA27))))))))</f>
        <v>0</v>
      </c>
      <c r="AC27" s="16">
        <f>IF(J27=1,$M$6,IF(J27=2,$N$6,IF(J27=3,$O$6,IF(J27=4,$P$6,IF(J27=5,$Q$6,IF(J27=6,$R$6,IF(J27=7,$S$6,IF(J27=8,$T$6,0))))))))</f>
        <v>0</v>
      </c>
      <c r="AD27" s="16">
        <f>(K27*AB27)</f>
        <v>0</v>
      </c>
    </row>
    <row r="28" spans="1:30" ht="12" customHeight="1" x14ac:dyDescent="0.4">
      <c r="A28" s="79">
        <f t="shared" si="7"/>
        <v>17</v>
      </c>
      <c r="B28" s="27"/>
      <c r="C28" s="126"/>
      <c r="D28" s="127"/>
      <c r="E28" s="127"/>
      <c r="F28" s="128"/>
      <c r="G28" s="82"/>
      <c r="H28" s="27"/>
      <c r="I28" s="64">
        <f t="shared" si="3"/>
        <v>0</v>
      </c>
      <c r="J28" s="112"/>
      <c r="K28" s="33"/>
      <c r="L28" s="110"/>
      <c r="M28" s="15">
        <f>IF(OR(C28="VACANT",K28=0),0,(L28/AC28))</f>
        <v>0</v>
      </c>
      <c r="N28" s="23" t="str">
        <f t="shared" si="4"/>
        <v xml:space="preserve"> </v>
      </c>
      <c r="O28" s="24">
        <f t="shared" si="5"/>
        <v>0</v>
      </c>
      <c r="P28" s="28"/>
      <c r="Q28" s="28"/>
      <c r="R28" s="63">
        <f t="shared" si="6"/>
        <v>0</v>
      </c>
      <c r="S28" s="67" t="str">
        <f t="shared" si="2"/>
        <v/>
      </c>
      <c r="T28" s="25" t="str">
        <f>IF(F28="Vacant","",IF(R28&gt;0,IF(R28&gt;O28,"Fail",""),""))</f>
        <v/>
      </c>
      <c r="U28" s="85"/>
      <c r="V28" s="85"/>
      <c r="W28" s="85"/>
      <c r="X28" s="70"/>
      <c r="Y28" s="214"/>
      <c r="Z28" s="2"/>
      <c r="AA28" s="71">
        <f>IF(I28=1.5,$M$7,IF(I28=2.5,$N$7,IF(I28=3.5,$O$7,IF(I28=4.5,$P$7,IF(I28=5.5,$Q$7,IF(I28=6.5,$R$7,IF(I28=7.5,$S$7,IF(I28=8.5,$T$7,0))))))))</f>
        <v>0</v>
      </c>
      <c r="AB28" s="18">
        <f>IF(I28=1,$M$6,IF(I28=2,$N$6,IF(I28=3,$O$6,IF(I28=4,$P$6,IF(I28=5,$Q$6,IF(I28=6,$R$6,IF(I28=7,$S$6,IF(I28=8,$T$6,AA28))))))))</f>
        <v>0</v>
      </c>
      <c r="AC28" s="16">
        <f>IF(J28=1,$M$6,IF(J28=2,$N$6,IF(J28=3,$O$6,IF(J28=4,$P$6,IF(J28=5,$Q$6,IF(J28=6,$R$6,IF(J28=7,$S$6,IF(J28=8,$T$6,0))))))))</f>
        <v>0</v>
      </c>
      <c r="AD28" s="16">
        <f>(K28*AB28)</f>
        <v>0</v>
      </c>
    </row>
    <row r="29" spans="1:30" ht="12" customHeight="1" x14ac:dyDescent="0.4">
      <c r="A29" s="79">
        <f t="shared" si="7"/>
        <v>18</v>
      </c>
      <c r="B29" s="27"/>
      <c r="C29" s="126"/>
      <c r="D29" s="127"/>
      <c r="E29" s="127"/>
      <c r="F29" s="128"/>
      <c r="G29" s="82"/>
      <c r="H29" s="27"/>
      <c r="I29" s="64">
        <f t="shared" si="3"/>
        <v>0</v>
      </c>
      <c r="J29" s="112"/>
      <c r="K29" s="33"/>
      <c r="L29" s="110"/>
      <c r="M29" s="15">
        <f>IF(OR(C29="VACANT",K29=0),0,(L29/AC29))</f>
        <v>0</v>
      </c>
      <c r="N29" s="23" t="str">
        <f t="shared" si="4"/>
        <v xml:space="preserve"> </v>
      </c>
      <c r="O29" s="24">
        <f t="shared" si="5"/>
        <v>0</v>
      </c>
      <c r="P29" s="28"/>
      <c r="Q29" s="28"/>
      <c r="R29" s="63">
        <f t="shared" si="6"/>
        <v>0</v>
      </c>
      <c r="S29" s="67" t="str">
        <f t="shared" si="2"/>
        <v/>
      </c>
      <c r="T29" s="25" t="str">
        <f>IF(F29="Vacant","",IF(R29&gt;0,IF(R29&gt;O29,"Fail",""),""))</f>
        <v/>
      </c>
      <c r="U29" s="85"/>
      <c r="V29" s="85"/>
      <c r="W29" s="85"/>
      <c r="X29" s="70"/>
      <c r="Y29" s="214"/>
      <c r="Z29" s="2"/>
      <c r="AA29" s="71">
        <f>IF(I29=1.5,$M$7,IF(I29=2.5,$N$7,IF(I29=3.5,$O$7,IF(I29=4.5,$P$7,IF(I29=5.5,$Q$7,IF(I29=6.5,$R$7,IF(I29=7.5,$S$7,IF(I29=8.5,$T$7,0))))))))</f>
        <v>0</v>
      </c>
      <c r="AB29" s="18">
        <f>IF(I29=1,$M$6,IF(I29=2,$N$6,IF(I29=3,$O$6,IF(I29=4,$P$6,IF(I29=5,$Q$6,IF(I29=6,$R$6,IF(I29=7,$S$6,IF(I29=8,$T$6,AA29))))))))</f>
        <v>0</v>
      </c>
      <c r="AC29" s="16">
        <f>IF(J29=1,$M$6,IF(J29=2,$N$6,IF(J29=3,$O$6,IF(J29=4,$P$6,IF(J29=5,$Q$6,IF(J29=6,$R$6,IF(J29=7,$S$6,IF(J29=8,$T$6,0))))))))</f>
        <v>0</v>
      </c>
      <c r="AD29" s="16">
        <f>(K29*AB29)</f>
        <v>0</v>
      </c>
    </row>
    <row r="30" spans="1:30" ht="12" customHeight="1" x14ac:dyDescent="0.4">
      <c r="A30" s="79">
        <f t="shared" si="7"/>
        <v>19</v>
      </c>
      <c r="B30" s="27"/>
      <c r="C30" s="126"/>
      <c r="D30" s="127"/>
      <c r="E30" s="127"/>
      <c r="F30" s="128"/>
      <c r="G30" s="82"/>
      <c r="H30" s="27"/>
      <c r="I30" s="64">
        <f t="shared" si="3"/>
        <v>0</v>
      </c>
      <c r="J30" s="112"/>
      <c r="K30" s="33"/>
      <c r="L30" s="110"/>
      <c r="M30" s="15">
        <f>IF(OR(C30="VACANT",K30=0),0,(L30/AC30))</f>
        <v>0</v>
      </c>
      <c r="N30" s="23" t="str">
        <f t="shared" si="4"/>
        <v xml:space="preserve"> </v>
      </c>
      <c r="O30" s="24">
        <f t="shared" si="5"/>
        <v>0</v>
      </c>
      <c r="P30" s="28"/>
      <c r="Q30" s="28"/>
      <c r="R30" s="63">
        <f t="shared" si="6"/>
        <v>0</v>
      </c>
      <c r="S30" s="67" t="str">
        <f t="shared" si="2"/>
        <v/>
      </c>
      <c r="T30" s="25" t="str">
        <f>IF(F30="Vacant","",IF(R30&gt;0,IF(R30&gt;O30,"Fail",""),""))</f>
        <v/>
      </c>
      <c r="U30" s="85"/>
      <c r="V30" s="85"/>
      <c r="W30" s="85"/>
      <c r="X30" s="70"/>
      <c r="Y30" s="214"/>
      <c r="Z30" s="2"/>
      <c r="AA30" s="71">
        <f>IF(I30=1.5,$M$7,IF(I30=2.5,$N$7,IF(I30=3.5,$O$7,IF(I30=4.5,$P$7,IF(I30=5.5,$Q$7,IF(I30=6.5,$R$7,IF(I30=7.5,$S$7,IF(I30=8.5,$T$7,0))))))))</f>
        <v>0</v>
      </c>
      <c r="AB30" s="18">
        <f>IF(I30=1,$M$6,IF(I30=2,$N$6,IF(I30=3,$O$6,IF(I30=4,$P$6,IF(I30=5,$Q$6,IF(I30=6,$R$6,IF(I30=7,$S$6,IF(I30=8,$T$6,AA30))))))))</f>
        <v>0</v>
      </c>
      <c r="AC30" s="16">
        <f>IF(J30=1,$M$6,IF(J30=2,$N$6,IF(J30=3,$O$6,IF(J30=4,$P$6,IF(J30=5,$Q$6,IF(J30=6,$R$6,IF(J30=7,$S$6,IF(J30=8,$T$6,0))))))))</f>
        <v>0</v>
      </c>
      <c r="AD30" s="16">
        <f>(K30*AB30)</f>
        <v>0</v>
      </c>
    </row>
    <row r="31" spans="1:30" ht="12" customHeight="1" x14ac:dyDescent="0.4">
      <c r="A31" s="79">
        <f t="shared" si="7"/>
        <v>20</v>
      </c>
      <c r="B31" s="27"/>
      <c r="C31" s="126"/>
      <c r="D31" s="127"/>
      <c r="E31" s="127"/>
      <c r="F31" s="128"/>
      <c r="G31" s="82"/>
      <c r="H31" s="27"/>
      <c r="I31" s="64">
        <f t="shared" si="3"/>
        <v>0</v>
      </c>
      <c r="J31" s="112"/>
      <c r="K31" s="33"/>
      <c r="L31" s="110"/>
      <c r="M31" s="15">
        <f>IF(OR(C31="VACANT",K31=0),0,(L31/AC31))</f>
        <v>0</v>
      </c>
      <c r="N31" s="23" t="str">
        <f t="shared" si="4"/>
        <v xml:space="preserve"> </v>
      </c>
      <c r="O31" s="24">
        <f t="shared" si="5"/>
        <v>0</v>
      </c>
      <c r="P31" s="28"/>
      <c r="Q31" s="28"/>
      <c r="R31" s="63">
        <f t="shared" si="6"/>
        <v>0</v>
      </c>
      <c r="S31" s="67" t="str">
        <f t="shared" si="2"/>
        <v/>
      </c>
      <c r="T31" s="25" t="str">
        <f>IF(F31="Vacant","",IF(R31&gt;0,IF(R31&gt;O31,"Fail",""),""))</f>
        <v/>
      </c>
      <c r="U31" s="85"/>
      <c r="V31" s="85"/>
      <c r="W31" s="85"/>
      <c r="X31" s="70"/>
      <c r="Y31" s="214"/>
      <c r="Z31" s="2"/>
      <c r="AA31" s="71">
        <f>IF(I31=1.5,$M$7,IF(I31=2.5,$N$7,IF(I31=3.5,$O$7,IF(I31=4.5,$P$7,IF(I31=5.5,$Q$7,IF(I31=6.5,$R$7,IF(I31=7.5,$S$7,IF(I31=8.5,$T$7,0))))))))</f>
        <v>0</v>
      </c>
      <c r="AB31" s="18">
        <f>IF(I31=1,$M$6,IF(I31=2,$N$6,IF(I31=3,$O$6,IF(I31=4,$P$6,IF(I31=5,$Q$6,IF(I31=6,$R$6,IF(I31=7,$S$6,IF(I31=8,$T$6,AA31))))))))</f>
        <v>0</v>
      </c>
      <c r="AC31" s="16">
        <f>IF(J31=1,$M$6,IF(J31=2,$N$6,IF(J31=3,$O$6,IF(J31=4,$P$6,IF(J31=5,$Q$6,IF(J31=6,$R$6,IF(J31=7,$S$6,IF(J31=8,$T$6,0))))))))</f>
        <v>0</v>
      </c>
      <c r="AD31" s="16">
        <f>(K31*AB31)</f>
        <v>0</v>
      </c>
    </row>
    <row r="32" spans="1:30" ht="12" customHeight="1" x14ac:dyDescent="0.4">
      <c r="A32" s="79">
        <f t="shared" si="7"/>
        <v>21</v>
      </c>
      <c r="B32" s="27"/>
      <c r="C32" s="126"/>
      <c r="D32" s="127"/>
      <c r="E32" s="127"/>
      <c r="F32" s="128"/>
      <c r="G32" s="82"/>
      <c r="H32" s="27"/>
      <c r="I32" s="64">
        <f t="shared" si="3"/>
        <v>0</v>
      </c>
      <c r="J32" s="112"/>
      <c r="K32" s="33"/>
      <c r="L32" s="110"/>
      <c r="M32" s="15">
        <f>IF(OR(C32="VACANT",K32=0),0,(L32/AC32))</f>
        <v>0</v>
      </c>
      <c r="N32" s="23" t="str">
        <f t="shared" si="4"/>
        <v xml:space="preserve"> </v>
      </c>
      <c r="O32" s="24">
        <f t="shared" si="5"/>
        <v>0</v>
      </c>
      <c r="P32" s="28"/>
      <c r="Q32" s="28"/>
      <c r="R32" s="63">
        <f t="shared" si="6"/>
        <v>0</v>
      </c>
      <c r="S32" s="67" t="str">
        <f t="shared" si="2"/>
        <v/>
      </c>
      <c r="T32" s="25" t="str">
        <f>IF(F32="Vacant","",IF(R32&gt;0,IF(R32&gt;O32,"Fail",""),""))</f>
        <v/>
      </c>
      <c r="U32" s="85"/>
      <c r="V32" s="85"/>
      <c r="W32" s="85"/>
      <c r="X32" s="70"/>
      <c r="Y32" s="214"/>
      <c r="Z32" s="2"/>
      <c r="AA32" s="71">
        <f>IF(I32=1.5,$M$7,IF(I32=2.5,$N$7,IF(I32=3.5,$O$7,IF(I32=4.5,$P$7,IF(I32=5.5,$Q$7,IF(I32=6.5,$R$7,IF(I32=7.5,$S$7,IF(I32=8.5,$T$7,0))))))))</f>
        <v>0</v>
      </c>
      <c r="AB32" s="18">
        <f>IF(I32=1,$M$6,IF(I32=2,$N$6,IF(I32=3,$O$6,IF(I32=4,$P$6,IF(I32=5,$Q$6,IF(I32=6,$R$6,IF(I32=7,$S$6,IF(I32=8,$T$6,AA32))))))))</f>
        <v>0</v>
      </c>
      <c r="AC32" s="16">
        <f>IF(J32=1,$M$6,IF(J32=2,$N$6,IF(J32=3,$O$6,IF(J32=4,$P$6,IF(J32=5,$Q$6,IF(J32=6,$R$6,IF(J32=7,$S$6,IF(J32=8,$T$6,0))))))))</f>
        <v>0</v>
      </c>
      <c r="AD32" s="16">
        <f>(K32*AB32)</f>
        <v>0</v>
      </c>
    </row>
    <row r="33" spans="1:30" ht="12" customHeight="1" x14ac:dyDescent="0.4">
      <c r="A33" s="79">
        <f t="shared" si="7"/>
        <v>22</v>
      </c>
      <c r="B33" s="27"/>
      <c r="C33" s="126"/>
      <c r="D33" s="127"/>
      <c r="E33" s="127"/>
      <c r="F33" s="128"/>
      <c r="G33" s="82"/>
      <c r="H33" s="27"/>
      <c r="I33" s="64">
        <f t="shared" si="3"/>
        <v>0</v>
      </c>
      <c r="J33" s="112"/>
      <c r="K33" s="33"/>
      <c r="L33" s="110"/>
      <c r="M33" s="15">
        <f>IF(OR(C33="VACANT",K33=0),0,(L33/AC33))</f>
        <v>0</v>
      </c>
      <c r="N33" s="23" t="str">
        <f t="shared" si="4"/>
        <v xml:space="preserve"> </v>
      </c>
      <c r="O33" s="24">
        <f t="shared" si="5"/>
        <v>0</v>
      </c>
      <c r="P33" s="28"/>
      <c r="Q33" s="28"/>
      <c r="R33" s="63">
        <f t="shared" si="6"/>
        <v>0</v>
      </c>
      <c r="S33" s="67" t="str">
        <f t="shared" si="2"/>
        <v/>
      </c>
      <c r="T33" s="25" t="str">
        <f>IF(F33="Vacant","",IF(R33&gt;0,IF(R33&gt;O33,"Fail",""),""))</f>
        <v/>
      </c>
      <c r="U33" s="85"/>
      <c r="V33" s="85"/>
      <c r="W33" s="85"/>
      <c r="X33" s="70"/>
      <c r="Y33" s="214"/>
      <c r="Z33" s="2"/>
      <c r="AA33" s="71">
        <f>IF(I33=1.5,$M$7,IF(I33=2.5,$N$7,IF(I33=3.5,$O$7,IF(I33=4.5,$P$7,IF(I33=5.5,$Q$7,IF(I33=6.5,$R$7,IF(I33=7.5,$S$7,IF(I33=8.5,$T$7,0))))))))</f>
        <v>0</v>
      </c>
      <c r="AB33" s="18">
        <f>IF(I33=1,$M$6,IF(I33=2,$N$6,IF(I33=3,$O$6,IF(I33=4,$P$6,IF(I33=5,$Q$6,IF(I33=6,$R$6,IF(I33=7,$S$6,IF(I33=8,$T$6,AA33))))))))</f>
        <v>0</v>
      </c>
      <c r="AC33" s="16">
        <f>IF(J33=1,$M$6,IF(J33=2,$N$6,IF(J33=3,$O$6,IF(J33=4,$P$6,IF(J33=5,$Q$6,IF(J33=6,$R$6,IF(J33=7,$S$6,IF(J33=8,$T$6,0))))))))</f>
        <v>0</v>
      </c>
      <c r="AD33" s="16">
        <f>(K33*AB33)</f>
        <v>0</v>
      </c>
    </row>
    <row r="34" spans="1:30" ht="12" customHeight="1" x14ac:dyDescent="0.4">
      <c r="A34" s="79">
        <f t="shared" si="7"/>
        <v>23</v>
      </c>
      <c r="B34" s="27"/>
      <c r="C34" s="126"/>
      <c r="D34" s="127"/>
      <c r="E34" s="127"/>
      <c r="F34" s="128"/>
      <c r="G34" s="82"/>
      <c r="H34" s="27"/>
      <c r="I34" s="64">
        <f t="shared" si="3"/>
        <v>0</v>
      </c>
      <c r="J34" s="112"/>
      <c r="K34" s="33"/>
      <c r="L34" s="110"/>
      <c r="M34" s="15">
        <f>IF(OR(C34="VACANT",K34=0),0,(L34/AC34))</f>
        <v>0</v>
      </c>
      <c r="N34" s="23" t="str">
        <f t="shared" si="4"/>
        <v xml:space="preserve"> </v>
      </c>
      <c r="O34" s="24">
        <f t="shared" si="5"/>
        <v>0</v>
      </c>
      <c r="P34" s="28"/>
      <c r="Q34" s="28"/>
      <c r="R34" s="63">
        <f t="shared" si="6"/>
        <v>0</v>
      </c>
      <c r="S34" s="67" t="str">
        <f t="shared" si="2"/>
        <v/>
      </c>
      <c r="T34" s="25" t="str">
        <f>IF(F34="Vacant","",IF(R34&gt;0,IF(R34&gt;O34,"Fail",""),""))</f>
        <v/>
      </c>
      <c r="U34" s="85"/>
      <c r="V34" s="85"/>
      <c r="W34" s="85"/>
      <c r="X34" s="70"/>
      <c r="Y34" s="214"/>
      <c r="Z34" s="2"/>
      <c r="AA34" s="71">
        <f>IF(I34=1.5,$M$7,IF(I34=2.5,$N$7,IF(I34=3.5,$O$7,IF(I34=4.5,$P$7,IF(I34=5.5,$Q$7,IF(I34=6.5,$R$7,IF(I34=7.5,$S$7,IF(I34=8.5,$T$7,0))))))))</f>
        <v>0</v>
      </c>
      <c r="AB34" s="18">
        <f>IF(I34=1,$M$6,IF(I34=2,$N$6,IF(I34=3,$O$6,IF(I34=4,$P$6,IF(I34=5,$Q$6,IF(I34=6,$R$6,IF(I34=7,$S$6,IF(I34=8,$T$6,AA34))))))))</f>
        <v>0</v>
      </c>
      <c r="AC34" s="16">
        <f>IF(J34=1,$M$6,IF(J34=2,$N$6,IF(J34=3,$O$6,IF(J34=4,$P$6,IF(J34=5,$Q$6,IF(J34=6,$R$6,IF(J34=7,$S$6,IF(J34=8,$T$6,0))))))))</f>
        <v>0</v>
      </c>
      <c r="AD34" s="16">
        <f>(K34*AB34)</f>
        <v>0</v>
      </c>
    </row>
    <row r="35" spans="1:30" ht="11.25" customHeight="1" x14ac:dyDescent="0.4">
      <c r="A35" s="79">
        <f t="shared" si="7"/>
        <v>24</v>
      </c>
      <c r="B35" s="27"/>
      <c r="C35" s="126"/>
      <c r="D35" s="127"/>
      <c r="E35" s="127"/>
      <c r="F35" s="128"/>
      <c r="G35" s="82"/>
      <c r="H35" s="27"/>
      <c r="I35" s="64">
        <f t="shared" si="3"/>
        <v>0</v>
      </c>
      <c r="J35" s="112"/>
      <c r="K35" s="33"/>
      <c r="L35" s="110"/>
      <c r="M35" s="15">
        <f>IF(OR(C35="VACANT",K35=0),0,(L35/AC35))</f>
        <v>0</v>
      </c>
      <c r="N35" s="23" t="str">
        <f t="shared" si="4"/>
        <v xml:space="preserve"> </v>
      </c>
      <c r="O35" s="24">
        <f t="shared" si="5"/>
        <v>0</v>
      </c>
      <c r="P35" s="28"/>
      <c r="Q35" s="28"/>
      <c r="R35" s="63">
        <f t="shared" si="6"/>
        <v>0</v>
      </c>
      <c r="S35" s="67" t="str">
        <f t="shared" si="2"/>
        <v/>
      </c>
      <c r="T35" s="25" t="str">
        <f>IF(F35="Vacant","",IF(R35&gt;0,IF(R35&gt;O35,"Fail",""),""))</f>
        <v/>
      </c>
      <c r="U35" s="85"/>
      <c r="V35" s="85"/>
      <c r="W35" s="85"/>
      <c r="X35" s="70"/>
      <c r="Y35" s="214"/>
      <c r="Z35" s="2"/>
      <c r="AA35" s="71">
        <f>IF(I35=1.5,$M$7,IF(I35=2.5,$N$7,IF(I35=3.5,$O$7,IF(I35=4.5,$P$7,IF(I35=5.5,$Q$7,IF(I35=6.5,$R$7,IF(I35=7.5,$S$7,IF(I35=8.5,$T$7,0))))))))</f>
        <v>0</v>
      </c>
      <c r="AB35" s="18">
        <f>IF(I35=1,$M$6,IF(I35=2,$N$6,IF(I35=3,$O$6,IF(I35=4,$P$6,IF(I35=5,$Q$6,IF(I35=6,$R$6,IF(I35=7,$S$6,IF(I35=8,$T$6,AA35))))))))</f>
        <v>0</v>
      </c>
      <c r="AC35" s="16">
        <f>IF(J35=1,$M$6,IF(J35=2,$N$6,IF(J35=3,$O$6,IF(J35=4,$P$6,IF(J35=5,$Q$6,IF(J35=6,$R$6,IF(J35=7,$S$6,IF(J35=8,$T$6,0))))))))</f>
        <v>0</v>
      </c>
      <c r="AD35" s="16">
        <f>(K35*AB35)</f>
        <v>0</v>
      </c>
    </row>
    <row r="36" spans="1:30" ht="12.75" customHeight="1" x14ac:dyDescent="0.4">
      <c r="A36" s="79">
        <f t="shared" si="7"/>
        <v>25</v>
      </c>
      <c r="B36" s="95"/>
      <c r="C36" s="133"/>
      <c r="D36" s="134"/>
      <c r="E36" s="134"/>
      <c r="F36" s="135"/>
      <c r="G36" s="98"/>
      <c r="H36" s="95"/>
      <c r="I36" s="64">
        <f t="shared" si="3"/>
        <v>0</v>
      </c>
      <c r="J36" s="112"/>
      <c r="K36" s="33"/>
      <c r="L36" s="110"/>
      <c r="M36" s="15">
        <f>IF(OR(C36="VACANT",K36=0),0,(L36/AC36))</f>
        <v>0</v>
      </c>
      <c r="N36" s="23" t="str">
        <f t="shared" si="4"/>
        <v xml:space="preserve"> </v>
      </c>
      <c r="O36" s="24">
        <f t="shared" si="5"/>
        <v>0</v>
      </c>
      <c r="P36" s="28"/>
      <c r="Q36" s="28"/>
      <c r="R36" s="63">
        <f t="shared" si="6"/>
        <v>0</v>
      </c>
      <c r="S36" s="67" t="str">
        <f t="shared" si="2"/>
        <v/>
      </c>
      <c r="T36" s="25" t="str">
        <f>IF(F36="Vacant","",IF(R36&gt;0,IF(R36&gt;O36,"Fail",""),""))</f>
        <v/>
      </c>
      <c r="U36" s="85"/>
      <c r="V36" s="85"/>
      <c r="W36" s="85"/>
      <c r="X36" s="70"/>
      <c r="Y36" s="214"/>
      <c r="Z36" s="2"/>
      <c r="AA36" s="71">
        <f>IF(I36=1.5,$M$7,IF(I36=2.5,$N$7,IF(I36=3.5,$O$7,IF(I36=4.5,$P$7,IF(I36=5.5,$Q$7,IF(I36=6.5,$R$7,IF(I36=7.5,$S$7,IF(I36=8.5,$T$7,0))))))))</f>
        <v>0</v>
      </c>
      <c r="AB36" s="18">
        <f>IF(I36=1,$M$6,IF(I36=2,$N$6,IF(I36=3,$O$6,IF(I36=4,$P$6,IF(I36=5,$Q$6,IF(I36=6,$R$6,IF(I36=7,$S$6,IF(I36=8,$T$6,AA36))))))))</f>
        <v>0</v>
      </c>
      <c r="AC36" s="16">
        <f>IF(J36=1,$M$6,IF(J36=2,$N$6,IF(J36=3,$O$6,IF(J36=4,$P$6,IF(J36=5,$Q$6,IF(J36=6,$R$6,IF(J36=7,$S$6,IF(J36=8,$T$6,0))))))))</f>
        <v>0</v>
      </c>
      <c r="AD36" s="16">
        <f>(K36*AB36)</f>
        <v>0</v>
      </c>
    </row>
    <row r="37" spans="1:30" ht="12.75" customHeight="1" x14ac:dyDescent="0.4">
      <c r="A37" s="79">
        <f t="shared" si="7"/>
        <v>26</v>
      </c>
      <c r="B37" s="95"/>
      <c r="C37" s="133"/>
      <c r="D37" s="134"/>
      <c r="E37" s="134"/>
      <c r="F37" s="135"/>
      <c r="G37" s="98"/>
      <c r="H37" s="95"/>
      <c r="I37" s="64">
        <f t="shared" si="3"/>
        <v>0</v>
      </c>
      <c r="J37" s="112"/>
      <c r="K37" s="33"/>
      <c r="L37" s="110"/>
      <c r="M37" s="15">
        <f>IF(OR(C37="VACANT",K37=0),0,(L37/AC37))</f>
        <v>0</v>
      </c>
      <c r="N37" s="23" t="str">
        <f t="shared" si="4"/>
        <v xml:space="preserve"> </v>
      </c>
      <c r="O37" s="24">
        <f t="shared" si="5"/>
        <v>0</v>
      </c>
      <c r="P37" s="28"/>
      <c r="Q37" s="28"/>
      <c r="R37" s="63">
        <f t="shared" si="6"/>
        <v>0</v>
      </c>
      <c r="S37" s="67" t="str">
        <f t="shared" si="2"/>
        <v/>
      </c>
      <c r="T37" s="25" t="str">
        <f>IF(F37="Vacant","",IF(R37&gt;0,IF(R37&gt;O37,"Fail",""),""))</f>
        <v/>
      </c>
      <c r="U37" s="85"/>
      <c r="V37" s="85"/>
      <c r="W37" s="85"/>
      <c r="X37" s="70"/>
      <c r="Y37" s="214"/>
      <c r="Z37" s="2"/>
      <c r="AA37" s="71">
        <f>IF(I37=1.5,$M$7,IF(I37=2.5,$N$7,IF(I37=3.5,$O$7,IF(I37=4.5,$P$7,IF(I37=5.5,$Q$7,IF(I37=6.5,$R$7,IF(I37=7.5,$S$7,IF(I37=8.5,$T$7,0))))))))</f>
        <v>0</v>
      </c>
      <c r="AB37" s="18">
        <f>IF(I37=1,$M$6,IF(I37=2,$N$6,IF(I37=3,$O$6,IF(I37=4,$P$6,IF(I37=5,$Q$6,IF(I37=6,$R$6,IF(I37=7,$S$6,IF(I37=8,$T$6,AA37))))))))</f>
        <v>0</v>
      </c>
      <c r="AC37" s="16">
        <f>IF(J37=1,$M$6,IF(J37=2,$N$6,IF(J37=3,$O$6,IF(J37=4,$P$6,IF(J37=5,$Q$6,IF(J37=6,$R$6,IF(J37=7,$S$6,IF(J37=8,$T$6,0))))))))</f>
        <v>0</v>
      </c>
      <c r="AD37" s="16">
        <f>(K37*AB37)</f>
        <v>0</v>
      </c>
    </row>
    <row r="38" spans="1:30" ht="12.75" customHeight="1" x14ac:dyDescent="0.4">
      <c r="A38" s="79">
        <f t="shared" si="7"/>
        <v>27</v>
      </c>
      <c r="B38" s="27"/>
      <c r="C38" s="126"/>
      <c r="D38" s="127"/>
      <c r="E38" s="127"/>
      <c r="F38" s="128"/>
      <c r="G38" s="82"/>
      <c r="H38" s="27"/>
      <c r="I38" s="64">
        <f t="shared" si="3"/>
        <v>0</v>
      </c>
      <c r="J38" s="112"/>
      <c r="K38" s="33"/>
      <c r="L38" s="110"/>
      <c r="M38" s="15">
        <f>IF(OR(C38="VACANT",K38=0),0,(L38/AC38))</f>
        <v>0</v>
      </c>
      <c r="N38" s="23" t="str">
        <f t="shared" si="4"/>
        <v xml:space="preserve"> </v>
      </c>
      <c r="O38" s="24">
        <f t="shared" si="5"/>
        <v>0</v>
      </c>
      <c r="P38" s="28"/>
      <c r="Q38" s="28"/>
      <c r="R38" s="63">
        <f t="shared" si="6"/>
        <v>0</v>
      </c>
      <c r="S38" s="67" t="str">
        <f t="shared" si="2"/>
        <v/>
      </c>
      <c r="T38" s="25" t="str">
        <f>IF(F38="Vacant","",IF(R38&gt;0,IF(R38&gt;O38,"Fail",""),""))</f>
        <v/>
      </c>
      <c r="U38" s="85"/>
      <c r="V38" s="85"/>
      <c r="W38" s="85"/>
      <c r="X38" s="70"/>
      <c r="Y38" s="214"/>
      <c r="Z38" s="2"/>
      <c r="AA38" s="71">
        <f>IF(I38=1.5,$M$7,IF(I38=2.5,$N$7,IF(I38=3.5,$O$7,IF(I38=4.5,$P$7,IF(I38=5.5,$Q$7,IF(I38=6.5,$R$7,IF(I38=7.5,$S$7,IF(I38=8.5,$T$7,0))))))))</f>
        <v>0</v>
      </c>
      <c r="AB38" s="18">
        <f>IF(I38=1,$M$6,IF(I38=2,$N$6,IF(I38=3,$O$6,IF(I38=4,$P$6,IF(I38=5,$Q$6,IF(I38=6,$R$6,IF(I38=7,$S$6,IF(I38=8,$T$6,AA38))))))))</f>
        <v>0</v>
      </c>
      <c r="AC38" s="16">
        <f>IF(J38=1,$M$6,IF(J38=2,$N$6,IF(J38=3,$O$6,IF(J38=4,$P$6,IF(J38=5,$Q$6,IF(J38=6,$R$6,IF(J38=7,$S$6,IF(J38=8,$T$6,0))))))))</f>
        <v>0</v>
      </c>
      <c r="AD38" s="16">
        <f>(K38*AB38)</f>
        <v>0</v>
      </c>
    </row>
    <row r="39" spans="1:30" ht="12.75" customHeight="1" x14ac:dyDescent="0.4">
      <c r="A39" s="79">
        <f t="shared" si="7"/>
        <v>28</v>
      </c>
      <c r="B39" s="27"/>
      <c r="C39" s="126"/>
      <c r="D39" s="127"/>
      <c r="E39" s="127"/>
      <c r="F39" s="128"/>
      <c r="G39" s="82"/>
      <c r="H39" s="27"/>
      <c r="I39" s="64">
        <f t="shared" si="3"/>
        <v>0</v>
      </c>
      <c r="J39" s="112"/>
      <c r="K39" s="33"/>
      <c r="L39" s="110"/>
      <c r="M39" s="15">
        <f>IF(OR(C39="VACANT",K39=0),0,(L39/AC39))</f>
        <v>0</v>
      </c>
      <c r="N39" s="23" t="str">
        <f t="shared" si="4"/>
        <v xml:space="preserve"> </v>
      </c>
      <c r="O39" s="24">
        <f t="shared" si="5"/>
        <v>0</v>
      </c>
      <c r="P39" s="28"/>
      <c r="Q39" s="28"/>
      <c r="R39" s="63">
        <f t="shared" si="6"/>
        <v>0</v>
      </c>
      <c r="S39" s="67" t="str">
        <f t="shared" si="2"/>
        <v/>
      </c>
      <c r="T39" s="25" t="str">
        <f>IF(F39="Vacant","",IF(R39&gt;0,IF(R39&gt;O39,"Fail",""),""))</f>
        <v/>
      </c>
      <c r="U39" s="85"/>
      <c r="V39" s="85"/>
      <c r="W39" s="85"/>
      <c r="X39" s="70"/>
      <c r="Y39" s="214"/>
      <c r="Z39" s="2"/>
      <c r="AA39" s="71">
        <f>IF(I39=1.5,$M$7,IF(I39=2.5,$N$7,IF(I39=3.5,$O$7,IF(I39=4.5,$P$7,IF(I39=5.5,$Q$7,IF(I39=6.5,$R$7,IF(I39=7.5,$S$7,IF(I39=8.5,$T$7,0))))))))</f>
        <v>0</v>
      </c>
      <c r="AB39" s="18">
        <f>IF(I39=1,$M$6,IF(I39=2,$N$6,IF(I39=3,$O$6,IF(I39=4,$P$6,IF(I39=5,$Q$6,IF(I39=6,$R$6,IF(I39=7,$S$6,IF(I39=8,$T$6,AA39))))))))</f>
        <v>0</v>
      </c>
      <c r="AC39" s="16">
        <f>IF(J39=1,$M$6,IF(J39=2,$N$6,IF(J39=3,$O$6,IF(J39=4,$P$6,IF(J39=5,$Q$6,IF(J39=6,$R$6,IF(J39=7,$S$6,IF(J39=8,$T$6,0))))))))</f>
        <v>0</v>
      </c>
      <c r="AD39" s="16">
        <f>(K39*AB39)</f>
        <v>0</v>
      </c>
    </row>
    <row r="40" spans="1:30" ht="12.75" customHeight="1" x14ac:dyDescent="0.4">
      <c r="A40" s="79">
        <f t="shared" si="7"/>
        <v>29</v>
      </c>
      <c r="B40" s="27"/>
      <c r="C40" s="126"/>
      <c r="D40" s="127"/>
      <c r="E40" s="127"/>
      <c r="F40" s="128"/>
      <c r="G40" s="82"/>
      <c r="H40" s="27"/>
      <c r="I40" s="64">
        <f t="shared" si="3"/>
        <v>0</v>
      </c>
      <c r="J40" s="112"/>
      <c r="K40" s="33"/>
      <c r="L40" s="110"/>
      <c r="M40" s="15">
        <f>IF(OR(C40="VACANT",K40=0),0,(L40/AC40))</f>
        <v>0</v>
      </c>
      <c r="N40" s="23" t="str">
        <f t="shared" si="4"/>
        <v xml:space="preserve"> </v>
      </c>
      <c r="O40" s="24">
        <f t="shared" si="5"/>
        <v>0</v>
      </c>
      <c r="P40" s="28"/>
      <c r="Q40" s="28"/>
      <c r="R40" s="63">
        <f t="shared" si="6"/>
        <v>0</v>
      </c>
      <c r="S40" s="67" t="str">
        <f t="shared" si="2"/>
        <v/>
      </c>
      <c r="T40" s="25" t="str">
        <f>IF(F40="Vacant","",IF(R40&gt;0,IF(R40&gt;O40,"Fail",""),""))</f>
        <v/>
      </c>
      <c r="U40" s="85"/>
      <c r="V40" s="85"/>
      <c r="W40" s="85"/>
      <c r="X40" s="70"/>
      <c r="Y40" s="214"/>
      <c r="Z40" s="2"/>
      <c r="AA40" s="71">
        <f>IF(I40=1.5,$M$7,IF(I40=2.5,$N$7,IF(I40=3.5,$O$7,IF(I40=4.5,$P$7,IF(I40=5.5,$Q$7,IF(I40=6.5,$R$7,IF(I40=7.5,$S$7,IF(I40=8.5,$T$7,0))))))))</f>
        <v>0</v>
      </c>
      <c r="AB40" s="18">
        <f>IF(I40=1,$M$6,IF(I40=2,$N$6,IF(I40=3,$O$6,IF(I40=4,$P$6,IF(I40=5,$Q$6,IF(I40=6,$R$6,IF(I40=7,$S$6,IF(I40=8,$T$6,AA40))))))))</f>
        <v>0</v>
      </c>
      <c r="AC40" s="16">
        <f>IF(J40=1,$M$6,IF(J40=2,$N$6,IF(J40=3,$O$6,IF(J40=4,$P$6,IF(J40=5,$Q$6,IF(J40=6,$R$6,IF(J40=7,$S$6,IF(J40=8,$T$6,0))))))))</f>
        <v>0</v>
      </c>
      <c r="AD40" s="16">
        <f>(K40*AB40)</f>
        <v>0</v>
      </c>
    </row>
    <row r="41" spans="1:30" ht="12.75" customHeight="1" x14ac:dyDescent="0.4">
      <c r="A41" s="79">
        <f t="shared" si="7"/>
        <v>30</v>
      </c>
      <c r="B41" s="27"/>
      <c r="C41" s="126"/>
      <c r="D41" s="127"/>
      <c r="E41" s="127"/>
      <c r="F41" s="128"/>
      <c r="G41" s="82"/>
      <c r="H41" s="27"/>
      <c r="I41" s="64">
        <f t="shared" si="3"/>
        <v>0</v>
      </c>
      <c r="J41" s="112"/>
      <c r="K41" s="33"/>
      <c r="L41" s="110"/>
      <c r="M41" s="15">
        <f>IF(OR(C41="VACANT",K41=0),0,(L41/AC41))</f>
        <v>0</v>
      </c>
      <c r="N41" s="23" t="str">
        <f t="shared" si="4"/>
        <v xml:space="preserve"> </v>
      </c>
      <c r="O41" s="24">
        <f t="shared" si="5"/>
        <v>0</v>
      </c>
      <c r="P41" s="28"/>
      <c r="Q41" s="28"/>
      <c r="R41" s="63">
        <f t="shared" si="6"/>
        <v>0</v>
      </c>
      <c r="S41" s="67" t="str">
        <f t="shared" si="2"/>
        <v/>
      </c>
      <c r="T41" s="25" t="str">
        <f>IF(R41&gt;0,IF(R41&gt;O41,"Fail",""),IF(F41="Vacant","",""))</f>
        <v/>
      </c>
      <c r="U41" s="85"/>
      <c r="V41" s="85"/>
      <c r="W41" s="85"/>
      <c r="X41" s="70"/>
      <c r="Y41" s="214"/>
      <c r="Z41" s="2"/>
      <c r="AA41" s="71">
        <f>IF(I41=1.5,$M$7,IF(I41=2.5,$N$7,IF(I41=3.5,$O$7,IF(I41=4.5,$P$7,IF(I41=5.5,$Q$7,IF(I41=6.5,$R$7,IF(I41=7.5,$S$7,IF(I41=8.5,$T$7,0))))))))</f>
        <v>0</v>
      </c>
      <c r="AB41" s="18">
        <f>IF(I41=1,$M$6,IF(I41=2,$N$6,IF(I41=3,$O$6,IF(I41=4,$P$6,IF(I41=5,$Q$6,IF(I41=6,$R$6,IF(I41=7,$S$6,IF(I41=8,$T$6,AA41))))))))</f>
        <v>0</v>
      </c>
      <c r="AC41" s="16">
        <f>IF(J41=1,$M$6,IF(J41=2,$N$6,IF(J41=3,$O$6,IF(J41=4,$P$6,IF(J41=5,$Q$6,IF(J41=6,$R$6,IF(J41=7,$S$6,IF(J41=8,$T$6,0))))))))</f>
        <v>0</v>
      </c>
      <c r="AD41" s="16">
        <f>(K41*AB41)</f>
        <v>0</v>
      </c>
    </row>
    <row r="42" spans="1:30" ht="12.75" customHeight="1" x14ac:dyDescent="0.4">
      <c r="A42" s="79">
        <f t="shared" si="7"/>
        <v>31</v>
      </c>
      <c r="B42" s="27"/>
      <c r="C42" s="126"/>
      <c r="D42" s="127"/>
      <c r="E42" s="127"/>
      <c r="F42" s="128"/>
      <c r="G42" s="82"/>
      <c r="H42" s="27"/>
      <c r="I42" s="64">
        <f t="shared" si="3"/>
        <v>0</v>
      </c>
      <c r="J42" s="112"/>
      <c r="K42" s="33"/>
      <c r="L42" s="110"/>
      <c r="M42" s="15">
        <f>IF(OR(C42="VACANT",K42=0),0,(L42/AC42))</f>
        <v>0</v>
      </c>
      <c r="N42" s="23" t="str">
        <f t="shared" si="4"/>
        <v xml:space="preserve"> </v>
      </c>
      <c r="O42" s="24">
        <f t="shared" si="5"/>
        <v>0</v>
      </c>
      <c r="P42" s="28"/>
      <c r="Q42" s="28"/>
      <c r="R42" s="63">
        <f t="shared" si="6"/>
        <v>0</v>
      </c>
      <c r="S42" s="67" t="str">
        <f t="shared" si="2"/>
        <v/>
      </c>
      <c r="T42" s="25" t="str">
        <f>IF(R42&gt;0,IF(R42&gt;O42,"Fail",""),IF(F42="Vacant","",""))</f>
        <v/>
      </c>
      <c r="U42" s="85"/>
      <c r="V42" s="85"/>
      <c r="W42" s="85"/>
      <c r="X42" s="70"/>
      <c r="Y42" s="214"/>
      <c r="Z42" s="2"/>
      <c r="AA42" s="71">
        <f>IF(I42=1.5,$M$7,IF(I42=2.5,$N$7,IF(I42=3.5,$O$7,IF(I42=4.5,$P$7,IF(I42=5.5,$Q$7,IF(I42=6.5,$R$7,IF(I42=7.5,$S$7,IF(I42=8.5,$T$7,0))))))))</f>
        <v>0</v>
      </c>
      <c r="AB42" s="18">
        <f>IF(I42=1,$M$6,IF(I42=2,$N$6,IF(I42=3,$O$6,IF(I42=4,$P$6,IF(I42=5,$Q$6,IF(I42=6,$R$6,IF(I42=7,$S$6,IF(I42=8,$T$6,AA42))))))))</f>
        <v>0</v>
      </c>
      <c r="AC42" s="16">
        <f>IF(J42=1,$M$6,IF(J42=2,$N$6,IF(J42=3,$O$6,IF(J42=4,$P$6,IF(J42=5,$Q$6,IF(J42=6,$R$6,IF(J42=7,$S$6,IF(J42=8,$T$6,0))))))))</f>
        <v>0</v>
      </c>
      <c r="AD42" s="16">
        <f>(K42*AB42)</f>
        <v>0</v>
      </c>
    </row>
    <row r="43" spans="1:30" ht="12.75" customHeight="1" x14ac:dyDescent="0.4">
      <c r="A43" s="79">
        <f t="shared" si="7"/>
        <v>32</v>
      </c>
      <c r="B43" s="27"/>
      <c r="C43" s="126"/>
      <c r="D43" s="127"/>
      <c r="E43" s="127"/>
      <c r="F43" s="128"/>
      <c r="G43" s="82"/>
      <c r="H43" s="27"/>
      <c r="I43" s="64">
        <f t="shared" si="3"/>
        <v>0</v>
      </c>
      <c r="J43" s="112"/>
      <c r="K43" s="33"/>
      <c r="L43" s="110"/>
      <c r="M43" s="15">
        <f>IF(OR(C43="VACANT",K43=0),0,(L43/AC43))</f>
        <v>0</v>
      </c>
      <c r="N43" s="23" t="str">
        <f t="shared" si="4"/>
        <v xml:space="preserve"> </v>
      </c>
      <c r="O43" s="24">
        <f t="shared" si="5"/>
        <v>0</v>
      </c>
      <c r="P43" s="28"/>
      <c r="Q43" s="28"/>
      <c r="R43" s="63">
        <f t="shared" si="6"/>
        <v>0</v>
      </c>
      <c r="S43" s="67" t="str">
        <f t="shared" si="2"/>
        <v/>
      </c>
      <c r="T43" s="25" t="str">
        <f>IF(R43&gt;0,IF(R43&gt;O43,"Fail",""),IF(F43="Vacant","",""))</f>
        <v/>
      </c>
      <c r="U43" s="85"/>
      <c r="V43" s="85"/>
      <c r="W43" s="85"/>
      <c r="X43" s="70"/>
      <c r="Y43" s="214"/>
      <c r="Z43" s="2"/>
      <c r="AA43" s="71">
        <f>IF(I43=1.5,$M$7,IF(I43=2.5,$N$7,IF(I43=3.5,$O$7,IF(I43=4.5,$P$7,IF(I43=5.5,$Q$7,IF(I43=6.5,$R$7,IF(I43=7.5,$S$7,IF(I43=8.5,$T$7,0))))))))</f>
        <v>0</v>
      </c>
      <c r="AB43" s="18">
        <f>IF(I43=1,$M$6,IF(I43=2,$N$6,IF(I43=3,$O$6,IF(I43=4,$P$6,IF(I43=5,$Q$6,IF(I43=6,$R$6,IF(I43=7,$S$6,IF(I43=8,$T$6,AA43))))))))</f>
        <v>0</v>
      </c>
      <c r="AC43" s="16">
        <f>IF(J43=1,$M$6,IF(J43=2,$N$6,IF(J43=3,$O$6,IF(J43=4,$P$6,IF(J43=5,$Q$6,IF(J43=6,$R$6,IF(J43=7,$S$6,IF(J43=8,$T$6,0))))))))</f>
        <v>0</v>
      </c>
      <c r="AD43" s="16">
        <f>(K43*AB43)</f>
        <v>0</v>
      </c>
    </row>
    <row r="44" spans="1:30" ht="12.75" customHeight="1" x14ac:dyDescent="0.4">
      <c r="A44" s="79">
        <f t="shared" si="7"/>
        <v>33</v>
      </c>
      <c r="B44" s="95"/>
      <c r="C44" s="133"/>
      <c r="D44" s="134"/>
      <c r="E44" s="134"/>
      <c r="F44" s="135"/>
      <c r="G44" s="98"/>
      <c r="H44" s="95"/>
      <c r="I44" s="64">
        <f t="shared" si="3"/>
        <v>0</v>
      </c>
      <c r="J44" s="112"/>
      <c r="K44" s="33"/>
      <c r="L44" s="110"/>
      <c r="M44" s="15">
        <f>IF(OR(C44="VACANT",K44=0),0,(L44/AC44))</f>
        <v>0</v>
      </c>
      <c r="N44" s="23" t="str">
        <f t="shared" si="4"/>
        <v xml:space="preserve"> </v>
      </c>
      <c r="O44" s="24">
        <f t="shared" si="5"/>
        <v>0</v>
      </c>
      <c r="P44" s="28"/>
      <c r="Q44" s="28"/>
      <c r="R44" s="63">
        <f t="shared" si="6"/>
        <v>0</v>
      </c>
      <c r="S44" s="67" t="str">
        <f t="shared" si="2"/>
        <v/>
      </c>
      <c r="T44" s="25" t="str">
        <f>IF(R44&gt;0,IF(R44&gt;O44,"Fail",""),IF(F44="Vacant","",""))</f>
        <v/>
      </c>
      <c r="U44" s="85"/>
      <c r="V44" s="85"/>
      <c r="W44" s="85"/>
      <c r="X44" s="70"/>
      <c r="Y44" s="214"/>
      <c r="Z44" s="2"/>
      <c r="AA44" s="71">
        <f>IF(I44=1.5,$M$7,IF(I44=2.5,$N$7,IF(I44=3.5,$O$7,IF(I44=4.5,$P$7,IF(I44=5.5,$Q$7,IF(I44=6.5,$R$7,IF(I44=7.5,$S$7,IF(I44=8.5,$T$7,0))))))))</f>
        <v>0</v>
      </c>
      <c r="AB44" s="18">
        <f>IF(I44=1,$M$6,IF(I44=2,$N$6,IF(I44=3,$O$6,IF(I44=4,$P$6,IF(I44=5,$Q$6,IF(I44=6,$R$6,IF(I44=7,$S$6,IF(I44=8,$T$6,AA44))))))))</f>
        <v>0</v>
      </c>
      <c r="AC44" s="16">
        <f>IF(J44=1,$M$6,IF(J44=2,$N$6,IF(J44=3,$O$6,IF(J44=4,$P$6,IF(J44=5,$Q$6,IF(J44=6,$R$6,IF(J44=7,$S$6,IF(J44=8,$T$6,0))))))))</f>
        <v>0</v>
      </c>
      <c r="AD44" s="16">
        <f>(K44*AB44)</f>
        <v>0</v>
      </c>
    </row>
    <row r="45" spans="1:30" ht="12.75" customHeight="1" x14ac:dyDescent="0.4">
      <c r="A45" s="79">
        <f t="shared" si="7"/>
        <v>34</v>
      </c>
      <c r="B45" s="27"/>
      <c r="C45" s="126"/>
      <c r="D45" s="127"/>
      <c r="E45" s="127"/>
      <c r="F45" s="128"/>
      <c r="G45" s="82"/>
      <c r="H45" s="27"/>
      <c r="I45" s="64">
        <f t="shared" si="3"/>
        <v>0</v>
      </c>
      <c r="J45" s="112"/>
      <c r="K45" s="33"/>
      <c r="L45" s="110"/>
      <c r="M45" s="15">
        <f>IF(OR(C45="VACANT",K45=0),0,(L45/AC45))</f>
        <v>0</v>
      </c>
      <c r="N45" s="23" t="str">
        <f t="shared" si="4"/>
        <v xml:space="preserve"> </v>
      </c>
      <c r="O45" s="24">
        <f t="shared" si="5"/>
        <v>0</v>
      </c>
      <c r="P45" s="28"/>
      <c r="Q45" s="28"/>
      <c r="R45" s="63">
        <f t="shared" si="6"/>
        <v>0</v>
      </c>
      <c r="S45" s="67" t="str">
        <f t="shared" si="2"/>
        <v/>
      </c>
      <c r="T45" s="25" t="str">
        <f>IF(R45&gt;0,IF(R45&gt;O45,"Fail",""),IF(F45="Vacant","",""))</f>
        <v/>
      </c>
      <c r="U45" s="85"/>
      <c r="V45" s="85"/>
      <c r="W45" s="85"/>
      <c r="X45" s="70"/>
      <c r="Y45" s="214"/>
      <c r="Z45" s="2"/>
      <c r="AA45" s="71">
        <f>IF(I45=1.5,$M$7,IF(I45=2.5,$N$7,IF(I45=3.5,$O$7,IF(I45=4.5,$P$7,IF(I45=5.5,$Q$7,IF(I45=6.5,$R$7,IF(I45=7.5,$S$7,IF(I45=8.5,$T$7,0))))))))</f>
        <v>0</v>
      </c>
      <c r="AB45" s="18">
        <f>IF(I45=1,$M$6,IF(I45=2,$N$6,IF(I45=3,$O$6,IF(I45=4,$P$6,IF(I45=5,$Q$6,IF(I45=6,$R$6,IF(I45=7,$S$6,IF(I45=8,$T$6,AA45))))))))</f>
        <v>0</v>
      </c>
      <c r="AC45" s="16">
        <f>IF(J45=1,$M$6,IF(J45=2,$N$6,IF(J45=3,$O$6,IF(J45=4,$P$6,IF(J45=5,$Q$6,IF(J45=6,$R$6,IF(J45=7,$S$6,IF(J45=8,$T$6,0))))))))</f>
        <v>0</v>
      </c>
      <c r="AD45" s="16">
        <f>(K45*AB45)</f>
        <v>0</v>
      </c>
    </row>
    <row r="46" spans="1:30" ht="12.75" customHeight="1" x14ac:dyDescent="0.4">
      <c r="A46" s="79">
        <f t="shared" si="7"/>
        <v>35</v>
      </c>
      <c r="B46" s="27"/>
      <c r="C46" s="126"/>
      <c r="D46" s="127"/>
      <c r="E46" s="127"/>
      <c r="F46" s="128"/>
      <c r="G46" s="82"/>
      <c r="H46" s="27"/>
      <c r="I46" s="64">
        <f t="shared" si="3"/>
        <v>0</v>
      </c>
      <c r="J46" s="112"/>
      <c r="K46" s="33"/>
      <c r="L46" s="110"/>
      <c r="M46" s="15">
        <f>IF(OR(C46="VACANT",K46=0),0,(L46/AC46))</f>
        <v>0</v>
      </c>
      <c r="N46" s="23" t="str">
        <f t="shared" si="4"/>
        <v xml:space="preserve"> </v>
      </c>
      <c r="O46" s="24">
        <f t="shared" si="5"/>
        <v>0</v>
      </c>
      <c r="P46" s="28"/>
      <c r="Q46" s="28"/>
      <c r="R46" s="63">
        <f t="shared" si="6"/>
        <v>0</v>
      </c>
      <c r="S46" s="67" t="str">
        <f t="shared" si="2"/>
        <v/>
      </c>
      <c r="T46" s="25" t="str">
        <f>IF(R46&gt;0,IF(R46&gt;O46,"Fail",""),IF(F46="Vacant","",""))</f>
        <v/>
      </c>
      <c r="U46" s="85"/>
      <c r="V46" s="85"/>
      <c r="W46" s="85"/>
      <c r="X46" s="70"/>
      <c r="Y46" s="214"/>
      <c r="Z46" s="2"/>
      <c r="AA46" s="71">
        <f>IF(I46=1.5,$M$7,IF(I46=2.5,$N$7,IF(I46=3.5,$O$7,IF(I46=4.5,$P$7,IF(I46=5.5,$Q$7,IF(I46=6.5,$R$7,IF(I46=7.5,$S$7,IF(I46=8.5,$T$7,0))))))))</f>
        <v>0</v>
      </c>
      <c r="AB46" s="18">
        <f>IF(I46=1,$M$6,IF(I46=2,$N$6,IF(I46=3,$O$6,IF(I46=4,$P$6,IF(I46=5,$Q$6,IF(I46=6,$R$6,IF(I46=7,$S$6,IF(I46=8,$T$6,AA46))))))))</f>
        <v>0</v>
      </c>
      <c r="AC46" s="16">
        <f>IF(J46=1,$M$6,IF(J46=2,$N$6,IF(J46=3,$O$6,IF(J46=4,$P$6,IF(J46=5,$Q$6,IF(J46=6,$R$6,IF(J46=7,$S$6,IF(J46=8,$T$6,0))))))))</f>
        <v>0</v>
      </c>
      <c r="AD46" s="16">
        <f>(K46*AB46)</f>
        <v>0</v>
      </c>
    </row>
    <row r="47" spans="1:30" ht="12.75" customHeight="1" x14ac:dyDescent="0.4">
      <c r="A47" s="79">
        <f t="shared" si="7"/>
        <v>36</v>
      </c>
      <c r="B47" s="95"/>
      <c r="C47" s="133"/>
      <c r="D47" s="134"/>
      <c r="E47" s="134"/>
      <c r="F47" s="135"/>
      <c r="G47" s="98"/>
      <c r="H47" s="95"/>
      <c r="I47" s="64">
        <f t="shared" si="3"/>
        <v>0</v>
      </c>
      <c r="J47" s="112"/>
      <c r="K47" s="33"/>
      <c r="L47" s="110"/>
      <c r="M47" s="15">
        <f>IF(OR(C47="VACANT",K47=0),0,(L47/AC47))</f>
        <v>0</v>
      </c>
      <c r="N47" s="23" t="str">
        <f t="shared" si="4"/>
        <v xml:space="preserve"> </v>
      </c>
      <c r="O47" s="24">
        <f t="shared" si="5"/>
        <v>0</v>
      </c>
      <c r="P47" s="28"/>
      <c r="Q47" s="28"/>
      <c r="R47" s="63">
        <f t="shared" si="6"/>
        <v>0</v>
      </c>
      <c r="S47" s="67" t="str">
        <f t="shared" si="2"/>
        <v/>
      </c>
      <c r="T47" s="25" t="str">
        <f>IF(R47&gt;0,IF(R47&gt;O47,"Fail",""),IF(F47="Vacant","",""))</f>
        <v/>
      </c>
      <c r="U47" s="85"/>
      <c r="V47" s="85"/>
      <c r="W47" s="85"/>
      <c r="X47" s="70"/>
      <c r="Y47" s="214"/>
      <c r="Z47" s="2"/>
      <c r="AA47" s="71">
        <f>IF(I47=1.5,$M$7,IF(I47=2.5,$N$7,IF(I47=3.5,$O$7,IF(I47=4.5,$P$7,IF(I47=5.5,$Q$7,IF(I47=6.5,$R$7,IF(I47=7.5,$S$7,IF(I47=8.5,$T$7,0))))))))</f>
        <v>0</v>
      </c>
      <c r="AB47" s="18">
        <f>IF(I47=1,$M$6,IF(I47=2,$N$6,IF(I47=3,$O$6,IF(I47=4,$P$6,IF(I47=5,$Q$6,IF(I47=6,$R$6,IF(I47=7,$S$6,IF(I47=8,$T$6,AA47))))))))</f>
        <v>0</v>
      </c>
      <c r="AC47" s="16">
        <f>IF(J47=1,$M$6,IF(J47=2,$N$6,IF(J47=3,$O$6,IF(J47=4,$P$6,IF(J47=5,$Q$6,IF(J47=6,$R$6,IF(J47=7,$S$6,IF(J47=8,$T$6,0))))))))</f>
        <v>0</v>
      </c>
      <c r="AD47" s="16">
        <f>(K47*AB47)</f>
        <v>0</v>
      </c>
    </row>
    <row r="48" spans="1:30" ht="12.75" customHeight="1" x14ac:dyDescent="0.4">
      <c r="A48" s="79">
        <f t="shared" si="7"/>
        <v>37</v>
      </c>
      <c r="B48" s="95"/>
      <c r="C48" s="133"/>
      <c r="D48" s="134"/>
      <c r="E48" s="134"/>
      <c r="F48" s="135"/>
      <c r="G48" s="98"/>
      <c r="H48" s="95"/>
      <c r="I48" s="64">
        <f t="shared" si="3"/>
        <v>0</v>
      </c>
      <c r="J48" s="112"/>
      <c r="K48" s="33"/>
      <c r="L48" s="110"/>
      <c r="M48" s="15">
        <f>IF(OR(C48="VACANT",K48=0),0,(L48/AC48))</f>
        <v>0</v>
      </c>
      <c r="N48" s="23" t="str">
        <f t="shared" si="4"/>
        <v xml:space="preserve"> </v>
      </c>
      <c r="O48" s="24">
        <f t="shared" si="5"/>
        <v>0</v>
      </c>
      <c r="P48" s="28"/>
      <c r="Q48" s="28"/>
      <c r="R48" s="63">
        <f t="shared" si="6"/>
        <v>0</v>
      </c>
      <c r="S48" s="67" t="str">
        <f t="shared" si="2"/>
        <v/>
      </c>
      <c r="T48" s="25" t="str">
        <f>IF(R48&gt;0,IF(R48&gt;O48,"Fail",""),IF(F48="Vacant","",""))</f>
        <v/>
      </c>
      <c r="U48" s="85"/>
      <c r="V48" s="85"/>
      <c r="W48" s="85"/>
      <c r="X48" s="70"/>
      <c r="Y48" s="214"/>
      <c r="Z48" s="2"/>
      <c r="AA48" s="71">
        <f>IF(I48=1.5,$M$7,IF(I48=2.5,$N$7,IF(I48=3.5,$O$7,IF(I48=4.5,$P$7,IF(I48=5.5,$Q$7,IF(I48=6.5,$R$7,IF(I48=7.5,$S$7,IF(I48=8.5,$T$7,0))))))))</f>
        <v>0</v>
      </c>
      <c r="AB48" s="18">
        <f>IF(I48=1,$M$6,IF(I48=2,$N$6,IF(I48=3,$O$6,IF(I48=4,$P$6,IF(I48=5,$Q$6,IF(I48=6,$R$6,IF(I48=7,$S$6,IF(I48=8,$T$6,AA48))))))))</f>
        <v>0</v>
      </c>
      <c r="AC48" s="16">
        <f>IF(J48=1,$M$6,IF(J48=2,$N$6,IF(J48=3,$O$6,IF(J48=4,$P$6,IF(J48=5,$Q$6,IF(J48=6,$R$6,IF(J48=7,$S$6,IF(J48=8,$T$6,0))))))))</f>
        <v>0</v>
      </c>
      <c r="AD48" s="16">
        <f>(K48*AB48)</f>
        <v>0</v>
      </c>
    </row>
    <row r="49" spans="1:30" ht="12.75" customHeight="1" x14ac:dyDescent="0.4">
      <c r="A49" s="79">
        <f t="shared" si="7"/>
        <v>38</v>
      </c>
      <c r="B49" s="27"/>
      <c r="C49" s="126"/>
      <c r="D49" s="127"/>
      <c r="E49" s="127"/>
      <c r="F49" s="128"/>
      <c r="G49" s="82"/>
      <c r="H49" s="27"/>
      <c r="I49" s="64">
        <f t="shared" si="3"/>
        <v>0</v>
      </c>
      <c r="J49" s="112"/>
      <c r="K49" s="33"/>
      <c r="L49" s="110"/>
      <c r="M49" s="15">
        <f>IF(OR(C49="VACANT",K49=0),0,(L49/AC49))</f>
        <v>0</v>
      </c>
      <c r="N49" s="23" t="str">
        <f t="shared" si="4"/>
        <v xml:space="preserve"> </v>
      </c>
      <c r="O49" s="24">
        <f t="shared" si="5"/>
        <v>0</v>
      </c>
      <c r="P49" s="28"/>
      <c r="Q49" s="28"/>
      <c r="R49" s="63">
        <f t="shared" si="6"/>
        <v>0</v>
      </c>
      <c r="S49" s="67" t="str">
        <f t="shared" si="2"/>
        <v/>
      </c>
      <c r="T49" s="25" t="str">
        <f>IF(R49&gt;0,IF(R49&gt;O49,"Fail",""),IF(F49="Vacant","",""))</f>
        <v/>
      </c>
      <c r="U49" s="85"/>
      <c r="V49" s="85"/>
      <c r="W49" s="85"/>
      <c r="X49" s="70"/>
      <c r="Y49" s="214"/>
      <c r="Z49" s="2"/>
      <c r="AA49" s="71">
        <f>IF(I49=1.5,$M$7,IF(I49=2.5,$N$7,IF(I49=3.5,$O$7,IF(I49=4.5,$P$7,IF(I49=5.5,$Q$7,IF(I49=6.5,$R$7,IF(I49=7.5,$S$7,IF(I49=8.5,$T$7,0))))))))</f>
        <v>0</v>
      </c>
      <c r="AB49" s="18">
        <f>IF(I49=1,$M$6,IF(I49=2,$N$6,IF(I49=3,$O$6,IF(I49=4,$P$6,IF(I49=5,$Q$6,IF(I49=6,$R$6,IF(I49=7,$S$6,IF(I49=8,$T$6,AA49))))))))</f>
        <v>0</v>
      </c>
      <c r="AC49" s="16">
        <f>IF(J49=1,$M$6,IF(J49=2,$N$6,IF(J49=3,$O$6,IF(J49=4,$P$6,IF(J49=5,$Q$6,IF(J49=6,$R$6,IF(J49=7,$S$6,IF(J49=8,$T$6,0))))))))</f>
        <v>0</v>
      </c>
      <c r="AD49" s="16">
        <f>(K49*AB49)</f>
        <v>0</v>
      </c>
    </row>
    <row r="50" spans="1:30" ht="12.75" customHeight="1" x14ac:dyDescent="0.4">
      <c r="A50" s="79">
        <f t="shared" si="7"/>
        <v>39</v>
      </c>
      <c r="B50" s="27"/>
      <c r="C50" s="126"/>
      <c r="D50" s="127"/>
      <c r="E50" s="127"/>
      <c r="F50" s="128"/>
      <c r="G50" s="82"/>
      <c r="H50" s="27"/>
      <c r="I50" s="64">
        <f t="shared" si="3"/>
        <v>0</v>
      </c>
      <c r="J50" s="112"/>
      <c r="K50" s="33"/>
      <c r="L50" s="110"/>
      <c r="M50" s="15">
        <f>IF(OR(C50="VACANT",K50=0),0,(L50/AC50))</f>
        <v>0</v>
      </c>
      <c r="N50" s="23" t="str">
        <f t="shared" si="4"/>
        <v xml:space="preserve"> </v>
      </c>
      <c r="O50" s="24">
        <f t="shared" si="5"/>
        <v>0</v>
      </c>
      <c r="P50" s="28"/>
      <c r="Q50" s="28"/>
      <c r="R50" s="63">
        <f t="shared" si="6"/>
        <v>0</v>
      </c>
      <c r="S50" s="67" t="str">
        <f t="shared" si="2"/>
        <v/>
      </c>
      <c r="T50" s="25" t="str">
        <f>IF(R50&gt;0,IF(R50&gt;O50,"Fail",""),IF(F50="Vacant","",""))</f>
        <v/>
      </c>
      <c r="U50" s="85"/>
      <c r="V50" s="85"/>
      <c r="W50" s="85"/>
      <c r="X50" s="70"/>
      <c r="Y50" s="214"/>
      <c r="Z50" s="2"/>
      <c r="AA50" s="71">
        <f>IF(I50=1.5,$M$7,IF(I50=2.5,$N$7,IF(I50=3.5,$O$7,IF(I50=4.5,$P$7,IF(I50=5.5,$Q$7,IF(I50=6.5,$R$7,IF(I50=7.5,$S$7,IF(I50=8.5,$T$7,0))))))))</f>
        <v>0</v>
      </c>
      <c r="AB50" s="18">
        <f>IF(I50=1,$M$6,IF(I50=2,$N$6,IF(I50=3,$O$6,IF(I50=4,$P$6,IF(I50=5,$Q$6,IF(I50=6,$R$6,IF(I50=7,$S$6,IF(I50=8,$T$6,AA50))))))))</f>
        <v>0</v>
      </c>
      <c r="AC50" s="16">
        <f>IF(J50=1,$M$6,IF(J50=2,$N$6,IF(J50=3,$O$6,IF(J50=4,$P$6,IF(J50=5,$Q$6,IF(J50=6,$R$6,IF(J50=7,$S$6,IF(J50=8,$T$6,0))))))))</f>
        <v>0</v>
      </c>
      <c r="AD50" s="16">
        <f>(K50*AB50)</f>
        <v>0</v>
      </c>
    </row>
    <row r="51" spans="1:30" ht="12.75" customHeight="1" x14ac:dyDescent="0.4">
      <c r="A51" s="79">
        <f t="shared" si="7"/>
        <v>40</v>
      </c>
      <c r="B51" s="27"/>
      <c r="C51" s="126"/>
      <c r="D51" s="127"/>
      <c r="E51" s="127"/>
      <c r="F51" s="128"/>
      <c r="G51" s="82"/>
      <c r="H51" s="27"/>
      <c r="I51" s="64">
        <f t="shared" si="3"/>
        <v>0</v>
      </c>
      <c r="J51" s="112"/>
      <c r="K51" s="33"/>
      <c r="L51" s="110"/>
      <c r="M51" s="15">
        <f>IF(OR(C51="VACANT",K51=0),0,(L51/AC51))</f>
        <v>0</v>
      </c>
      <c r="N51" s="23" t="str">
        <f t="shared" si="4"/>
        <v xml:space="preserve"> </v>
      </c>
      <c r="O51" s="24">
        <f t="shared" si="5"/>
        <v>0</v>
      </c>
      <c r="P51" s="28"/>
      <c r="Q51" s="28"/>
      <c r="R51" s="63">
        <f t="shared" si="6"/>
        <v>0</v>
      </c>
      <c r="S51" s="67" t="str">
        <f t="shared" si="2"/>
        <v/>
      </c>
      <c r="T51" s="25" t="str">
        <f>IF(R51&gt;0,IF(R51&gt;O51,"Fail",""),IF(F51="Vacant","",""))</f>
        <v/>
      </c>
      <c r="U51" s="85"/>
      <c r="V51" s="85"/>
      <c r="W51" s="85"/>
      <c r="X51" s="70"/>
      <c r="Y51" s="214"/>
      <c r="Z51" s="2"/>
      <c r="AA51" s="71">
        <f>IF(I51=1.5,$M$7,IF(I51=2.5,$N$7,IF(I51=3.5,$O$7,IF(I51=4.5,$P$7,IF(I51=5.5,$Q$7,IF(I51=6.5,$R$7,IF(I51=7.5,$S$7,IF(I51=8.5,$T$7,0))))))))</f>
        <v>0</v>
      </c>
      <c r="AB51" s="18">
        <f>IF(I51=1,$M$6,IF(I51=2,$N$6,IF(I51=3,$O$6,IF(I51=4,$P$6,IF(I51=5,$Q$6,IF(I51=6,$R$6,IF(I51=7,$S$6,IF(I51=8,$T$6,AA51))))))))</f>
        <v>0</v>
      </c>
      <c r="AC51" s="16">
        <f>IF(J51=1,$M$6,IF(J51=2,$N$6,IF(J51=3,$O$6,IF(J51=4,$P$6,IF(J51=5,$Q$6,IF(J51=6,$R$6,IF(J51=7,$S$6,IF(J51=8,$T$6,0))))))))</f>
        <v>0</v>
      </c>
      <c r="AD51" s="16">
        <f>(K51*AB51)</f>
        <v>0</v>
      </c>
    </row>
    <row r="52" spans="1:30" ht="12.75" customHeight="1" x14ac:dyDescent="0.4">
      <c r="A52" s="79">
        <f t="shared" si="7"/>
        <v>41</v>
      </c>
      <c r="B52" s="95"/>
      <c r="C52" s="133"/>
      <c r="D52" s="134"/>
      <c r="E52" s="134"/>
      <c r="F52" s="135"/>
      <c r="G52" s="98"/>
      <c r="H52" s="95"/>
      <c r="I52" s="64">
        <f t="shared" si="3"/>
        <v>0</v>
      </c>
      <c r="J52" s="112"/>
      <c r="K52" s="33"/>
      <c r="L52" s="110"/>
      <c r="M52" s="15">
        <f>IF(OR(C52="VACANT",K52=0),0,(L52/AC52))</f>
        <v>0</v>
      </c>
      <c r="N52" s="23" t="str">
        <f t="shared" si="4"/>
        <v xml:space="preserve"> </v>
      </c>
      <c r="O52" s="24">
        <f t="shared" si="5"/>
        <v>0</v>
      </c>
      <c r="P52" s="28"/>
      <c r="Q52" s="28"/>
      <c r="R52" s="63">
        <f t="shared" si="6"/>
        <v>0</v>
      </c>
      <c r="S52" s="67" t="str">
        <f t="shared" si="2"/>
        <v/>
      </c>
      <c r="T52" s="25" t="str">
        <f>IF(R52&gt;0,IF(R52&gt;O52,"Fail",""),IF(F52="Vacant","",""))</f>
        <v/>
      </c>
      <c r="U52" s="85"/>
      <c r="V52" s="85"/>
      <c r="W52" s="85"/>
      <c r="X52" s="70"/>
      <c r="Y52" s="214"/>
      <c r="Z52" s="2"/>
      <c r="AA52" s="71">
        <f>IF(I52=1.5,$M$7,IF(I52=2.5,$N$7,IF(I52=3.5,$O$7,IF(I52=4.5,$P$7,IF(I52=5.5,$Q$7,IF(I52=6.5,$R$7,IF(I52=7.5,$S$7,IF(I52=8.5,$T$7,0))))))))</f>
        <v>0</v>
      </c>
      <c r="AB52" s="18">
        <f>IF(I52=1,$M$6,IF(I52=2,$N$6,IF(I52=3,$O$6,IF(I52=4,$P$6,IF(I52=5,$Q$6,IF(I52=6,$R$6,IF(I52=7,$S$6,IF(I52=8,$T$6,AA52))))))))</f>
        <v>0</v>
      </c>
      <c r="AC52" s="16">
        <f>IF(J52=1,$M$6,IF(J52=2,$N$6,IF(J52=3,$O$6,IF(J52=4,$P$6,IF(J52=5,$Q$6,IF(J52=6,$R$6,IF(J52=7,$S$6,IF(J52=8,$T$6,0))))))))</f>
        <v>0</v>
      </c>
      <c r="AD52" s="16">
        <f>(K52*AB52)</f>
        <v>0</v>
      </c>
    </row>
    <row r="53" spans="1:30" ht="12.75" customHeight="1" x14ac:dyDescent="0.4">
      <c r="A53" s="79">
        <f t="shared" si="7"/>
        <v>42</v>
      </c>
      <c r="B53" s="27"/>
      <c r="C53" s="126"/>
      <c r="D53" s="127"/>
      <c r="E53" s="127"/>
      <c r="F53" s="128"/>
      <c r="G53" s="82"/>
      <c r="H53" s="27"/>
      <c r="I53" s="64">
        <f t="shared" si="3"/>
        <v>0</v>
      </c>
      <c r="J53" s="112"/>
      <c r="K53" s="33"/>
      <c r="L53" s="110"/>
      <c r="M53" s="15">
        <f>IF(OR(C53="VACANT",K53=0),0,(L53/AC53))</f>
        <v>0</v>
      </c>
      <c r="N53" s="23" t="str">
        <f t="shared" si="4"/>
        <v xml:space="preserve"> </v>
      </c>
      <c r="O53" s="24">
        <f t="shared" si="5"/>
        <v>0</v>
      </c>
      <c r="P53" s="28"/>
      <c r="Q53" s="28"/>
      <c r="R53" s="63">
        <f t="shared" si="6"/>
        <v>0</v>
      </c>
      <c r="S53" s="67" t="str">
        <f t="shared" si="2"/>
        <v/>
      </c>
      <c r="T53" s="25" t="str">
        <f>IF(R53&gt;0,IF(R53&gt;O53,"Fail",""),IF(F53="Vacant","",""))</f>
        <v/>
      </c>
      <c r="U53" s="85"/>
      <c r="V53" s="85"/>
      <c r="W53" s="85"/>
      <c r="X53" s="70"/>
      <c r="Y53" s="214"/>
      <c r="Z53" s="2"/>
      <c r="AA53" s="71">
        <f>IF(I53=1.5,$M$7,IF(I53=2.5,$N$7,IF(I53=3.5,$O$7,IF(I53=4.5,$P$7,IF(I53=5.5,$Q$7,IF(I53=6.5,$R$7,IF(I53=7.5,$S$7,IF(I53=8.5,$T$7,0))))))))</f>
        <v>0</v>
      </c>
      <c r="AB53" s="18">
        <f>IF(I53=1,$M$6,IF(I53=2,$N$6,IF(I53=3,$O$6,IF(I53=4,$P$6,IF(I53=5,$Q$6,IF(I53=6,$R$6,IF(I53=7,$S$6,IF(I53=8,$T$6,AA53))))))))</f>
        <v>0</v>
      </c>
      <c r="AC53" s="16">
        <f>IF(J53=1,$M$6,IF(J53=2,$N$6,IF(J53=3,$O$6,IF(J53=4,$P$6,IF(J53=5,$Q$6,IF(J53=6,$R$6,IF(J53=7,$S$6,IF(J53=8,$T$6,0))))))))</f>
        <v>0</v>
      </c>
      <c r="AD53" s="16">
        <f>(K53*AB53)</f>
        <v>0</v>
      </c>
    </row>
    <row r="54" spans="1:30" ht="12.75" customHeight="1" x14ac:dyDescent="0.4">
      <c r="A54" s="79">
        <f t="shared" si="7"/>
        <v>43</v>
      </c>
      <c r="B54" s="27"/>
      <c r="C54" s="126"/>
      <c r="D54" s="127"/>
      <c r="E54" s="127"/>
      <c r="F54" s="128"/>
      <c r="G54" s="82"/>
      <c r="H54" s="27"/>
      <c r="I54" s="64">
        <f t="shared" si="3"/>
        <v>0</v>
      </c>
      <c r="J54" s="112"/>
      <c r="K54" s="33"/>
      <c r="L54" s="110"/>
      <c r="M54" s="15">
        <f>IF(OR(C54="VACANT",K54=0),0,(L54/AC54))</f>
        <v>0</v>
      </c>
      <c r="N54" s="23" t="str">
        <f t="shared" si="4"/>
        <v xml:space="preserve"> </v>
      </c>
      <c r="O54" s="24">
        <f t="shared" si="5"/>
        <v>0</v>
      </c>
      <c r="P54" s="28"/>
      <c r="Q54" s="28"/>
      <c r="R54" s="63">
        <f t="shared" si="6"/>
        <v>0</v>
      </c>
      <c r="S54" s="67" t="str">
        <f t="shared" si="2"/>
        <v/>
      </c>
      <c r="T54" s="25" t="str">
        <f>IF(R54&gt;0,IF(R54&gt;O54,"Fail",""),IF(F54="Vacant","",""))</f>
        <v/>
      </c>
      <c r="U54" s="85"/>
      <c r="V54" s="85"/>
      <c r="W54" s="85"/>
      <c r="X54" s="70"/>
      <c r="Y54" s="214"/>
      <c r="Z54" s="2"/>
      <c r="AA54" s="71">
        <f>IF(I54=1.5,$M$7,IF(I54=2.5,$N$7,IF(I54=3.5,$O$7,IF(I54=4.5,$P$7,IF(I54=5.5,$Q$7,IF(I54=6.5,$R$7,IF(I54=7.5,$S$7,IF(I54=8.5,$T$7,0))))))))</f>
        <v>0</v>
      </c>
      <c r="AB54" s="18">
        <f>IF(I54=1,$M$6,IF(I54=2,$N$6,IF(I54=3,$O$6,IF(I54=4,$P$6,IF(I54=5,$Q$6,IF(I54=6,$R$6,IF(I54=7,$S$6,IF(I54=8,$T$6,AA54))))))))</f>
        <v>0</v>
      </c>
      <c r="AC54" s="16">
        <f>IF(J54=1,$M$6,IF(J54=2,$N$6,IF(J54=3,$O$6,IF(J54=4,$P$6,IF(J54=5,$Q$6,IF(J54=6,$R$6,IF(J54=7,$S$6,IF(J54=8,$T$6,0))))))))</f>
        <v>0</v>
      </c>
      <c r="AD54" s="16">
        <f>(K54*AB54)</f>
        <v>0</v>
      </c>
    </row>
    <row r="55" spans="1:30" ht="12.75" customHeight="1" x14ac:dyDescent="0.4">
      <c r="A55" s="79">
        <f t="shared" si="7"/>
        <v>44</v>
      </c>
      <c r="B55" s="27"/>
      <c r="C55" s="126"/>
      <c r="D55" s="127"/>
      <c r="E55" s="127"/>
      <c r="F55" s="128"/>
      <c r="G55" s="82"/>
      <c r="H55" s="27"/>
      <c r="I55" s="64">
        <f t="shared" si="3"/>
        <v>0</v>
      </c>
      <c r="J55" s="112"/>
      <c r="K55" s="33"/>
      <c r="L55" s="110"/>
      <c r="M55" s="15">
        <f>IF(OR(C55="VACANT",K55=0),0,(L55/AC55))</f>
        <v>0</v>
      </c>
      <c r="N55" s="23" t="str">
        <f t="shared" si="4"/>
        <v xml:space="preserve"> </v>
      </c>
      <c r="O55" s="24">
        <f t="shared" si="5"/>
        <v>0</v>
      </c>
      <c r="P55" s="28"/>
      <c r="Q55" s="28"/>
      <c r="R55" s="63">
        <f t="shared" si="6"/>
        <v>0</v>
      </c>
      <c r="S55" s="67" t="str">
        <f t="shared" si="2"/>
        <v/>
      </c>
      <c r="T55" s="25" t="str">
        <f>IF(R55&gt;0,IF(R55&gt;O55,"Fail",""),IF(F55="Vacant","",""))</f>
        <v/>
      </c>
      <c r="U55" s="85"/>
      <c r="V55" s="85"/>
      <c r="W55" s="85"/>
      <c r="X55" s="70"/>
      <c r="Y55" s="214"/>
      <c r="Z55" s="2"/>
      <c r="AA55" s="71">
        <f>IF(I55=1.5,$M$7,IF(I55=2.5,$N$7,IF(I55=3.5,$O$7,IF(I55=4.5,$P$7,IF(I55=5.5,$Q$7,IF(I55=6.5,$R$7,IF(I55=7.5,$S$7,IF(I55=8.5,$T$7,0))))))))</f>
        <v>0</v>
      </c>
      <c r="AB55" s="18">
        <f>IF(I55=1,$M$6,IF(I55=2,$N$6,IF(I55=3,$O$6,IF(I55=4,$P$6,IF(I55=5,$Q$6,IF(I55=6,$R$6,IF(I55=7,$S$6,IF(I55=8,$T$6,AA55))))))))</f>
        <v>0</v>
      </c>
      <c r="AC55" s="16">
        <f>IF(J55=1,$M$6,IF(J55=2,$N$6,IF(J55=3,$O$6,IF(J55=4,$P$6,IF(J55=5,$Q$6,IF(J55=6,$R$6,IF(J55=7,$S$6,IF(J55=8,$T$6,0))))))))</f>
        <v>0</v>
      </c>
      <c r="AD55" s="16">
        <f>(K55*AB55)</f>
        <v>0</v>
      </c>
    </row>
    <row r="56" spans="1:30" ht="12.75" customHeight="1" x14ac:dyDescent="0.4">
      <c r="A56" s="79">
        <f t="shared" si="7"/>
        <v>45</v>
      </c>
      <c r="B56" s="27"/>
      <c r="C56" s="126"/>
      <c r="D56" s="127"/>
      <c r="E56" s="127"/>
      <c r="F56" s="128"/>
      <c r="G56" s="82"/>
      <c r="H56" s="27"/>
      <c r="I56" s="64">
        <f t="shared" si="3"/>
        <v>0</v>
      </c>
      <c r="J56" s="112"/>
      <c r="K56" s="33"/>
      <c r="L56" s="110"/>
      <c r="M56" s="15">
        <f>IF(OR(C56="VACANT",K56=0),0,(L56/AC56))</f>
        <v>0</v>
      </c>
      <c r="N56" s="23" t="str">
        <f t="shared" si="4"/>
        <v xml:space="preserve"> </v>
      </c>
      <c r="O56" s="24">
        <f t="shared" si="5"/>
        <v>0</v>
      </c>
      <c r="P56" s="28"/>
      <c r="Q56" s="28"/>
      <c r="R56" s="63">
        <f t="shared" si="6"/>
        <v>0</v>
      </c>
      <c r="S56" s="67" t="str">
        <f t="shared" si="2"/>
        <v/>
      </c>
      <c r="T56" s="25" t="str">
        <f>IF(R56&gt;0,IF(R56&gt;O56,"Fail",""),IF(F56="Vacant","",""))</f>
        <v/>
      </c>
      <c r="U56" s="85"/>
      <c r="V56" s="85"/>
      <c r="W56" s="85"/>
      <c r="X56" s="70"/>
      <c r="Y56" s="214"/>
      <c r="Z56" s="2"/>
      <c r="AA56" s="71">
        <f>IF(I56=1.5,$M$7,IF(I56=2.5,$N$7,IF(I56=3.5,$O$7,IF(I56=4.5,$P$7,IF(I56=5.5,$Q$7,IF(I56=6.5,$R$7,IF(I56=7.5,$S$7,IF(I56=8.5,$T$7,0))))))))</f>
        <v>0</v>
      </c>
      <c r="AB56" s="18">
        <f>IF(I56=1,$M$6,IF(I56=2,$N$6,IF(I56=3,$O$6,IF(I56=4,$P$6,IF(I56=5,$Q$6,IF(I56=6,$R$6,IF(I56=7,$S$6,IF(I56=8,$T$6,AA56))))))))</f>
        <v>0</v>
      </c>
      <c r="AC56" s="16">
        <f>IF(J56=1,$M$6,IF(J56=2,$N$6,IF(J56=3,$O$6,IF(J56=4,$P$6,IF(J56=5,$Q$6,IF(J56=6,$R$6,IF(J56=7,$S$6,IF(J56=8,$T$6,0))))))))</f>
        <v>0</v>
      </c>
      <c r="AD56" s="16">
        <f>(K56*AB56)</f>
        <v>0</v>
      </c>
    </row>
    <row r="57" spans="1:30" ht="12.75" customHeight="1" x14ac:dyDescent="0.4">
      <c r="A57" s="79">
        <f t="shared" si="7"/>
        <v>46</v>
      </c>
      <c r="B57" s="27"/>
      <c r="C57" s="126"/>
      <c r="D57" s="127"/>
      <c r="E57" s="127"/>
      <c r="F57" s="128"/>
      <c r="G57" s="82"/>
      <c r="H57" s="27"/>
      <c r="I57" s="64">
        <f t="shared" si="3"/>
        <v>0</v>
      </c>
      <c r="J57" s="112"/>
      <c r="K57" s="33"/>
      <c r="L57" s="110"/>
      <c r="M57" s="15">
        <f>IF(OR(C57="VACANT",K57=0),0,(L57/AC57))</f>
        <v>0</v>
      </c>
      <c r="N57" s="23" t="str">
        <f t="shared" si="4"/>
        <v xml:space="preserve"> </v>
      </c>
      <c r="O57" s="24">
        <f t="shared" si="5"/>
        <v>0</v>
      </c>
      <c r="P57" s="28"/>
      <c r="Q57" s="28"/>
      <c r="R57" s="63">
        <f t="shared" si="6"/>
        <v>0</v>
      </c>
      <c r="S57" s="67" t="str">
        <f t="shared" si="2"/>
        <v/>
      </c>
      <c r="T57" s="25" t="str">
        <f>IF(R57&gt;0,IF(R57&gt;O57,"Fail",""),IF(F57="Vacant","",""))</f>
        <v/>
      </c>
      <c r="U57" s="85"/>
      <c r="V57" s="85"/>
      <c r="W57" s="85"/>
      <c r="X57" s="70"/>
      <c r="Y57" s="214"/>
      <c r="Z57" s="2"/>
      <c r="AA57" s="71">
        <f>IF(I57=1.5,$M$7,IF(I57=2.5,$N$7,IF(I57=3.5,$O$7,IF(I57=4.5,$P$7,IF(I57=5.5,$Q$7,IF(I57=6.5,$R$7,IF(I57=7.5,$S$7,IF(I57=8.5,$T$7,0))))))))</f>
        <v>0</v>
      </c>
      <c r="AB57" s="18">
        <f>IF(I57=1,$M$6,IF(I57=2,$N$6,IF(I57=3,$O$6,IF(I57=4,$P$6,IF(I57=5,$Q$6,IF(I57=6,$R$6,IF(I57=7,$S$6,IF(I57=8,$T$6,AA57))))))))</f>
        <v>0</v>
      </c>
      <c r="AC57" s="16">
        <f>IF(J57=1,$M$6,IF(J57=2,$N$6,IF(J57=3,$O$6,IF(J57=4,$P$6,IF(J57=5,$Q$6,IF(J57=6,$R$6,IF(J57=7,$S$6,IF(J57=8,$T$6,0))))))))</f>
        <v>0</v>
      </c>
      <c r="AD57" s="16">
        <f>(K57*AB57)</f>
        <v>0</v>
      </c>
    </row>
    <row r="58" spans="1:30" ht="12.75" customHeight="1" x14ac:dyDescent="0.4">
      <c r="A58" s="79">
        <f t="shared" si="7"/>
        <v>47</v>
      </c>
      <c r="B58" s="27"/>
      <c r="C58" s="126"/>
      <c r="D58" s="127"/>
      <c r="E58" s="127"/>
      <c r="F58" s="128"/>
      <c r="G58" s="82"/>
      <c r="H58" s="27"/>
      <c r="I58" s="64">
        <f t="shared" si="3"/>
        <v>0</v>
      </c>
      <c r="J58" s="112"/>
      <c r="K58" s="33"/>
      <c r="L58" s="110"/>
      <c r="M58" s="15">
        <f>IF(OR(C58="VACANT",K58=0),0,(L58/AC58))</f>
        <v>0</v>
      </c>
      <c r="N58" s="23" t="str">
        <f t="shared" si="4"/>
        <v xml:space="preserve"> </v>
      </c>
      <c r="O58" s="24">
        <f t="shared" si="5"/>
        <v>0</v>
      </c>
      <c r="P58" s="28"/>
      <c r="Q58" s="28"/>
      <c r="R58" s="63">
        <f t="shared" si="6"/>
        <v>0</v>
      </c>
      <c r="S58" s="67" t="str">
        <f t="shared" si="2"/>
        <v/>
      </c>
      <c r="T58" s="25" t="str">
        <f>IF(R58&gt;0,IF(R58&gt;O58,"Fail",""),IF(F58="Vacant","",""))</f>
        <v/>
      </c>
      <c r="U58" s="85"/>
      <c r="V58" s="85"/>
      <c r="W58" s="85"/>
      <c r="X58" s="70"/>
      <c r="Y58" s="214"/>
      <c r="Z58" s="2"/>
      <c r="AA58" s="71">
        <f>IF(I58=1.5,$M$7,IF(I58=2.5,$N$7,IF(I58=3.5,$O$7,IF(I58=4.5,$P$7,IF(I58=5.5,$Q$7,IF(I58=6.5,$R$7,IF(I58=7.5,$S$7,IF(I58=8.5,$T$7,0))))))))</f>
        <v>0</v>
      </c>
      <c r="AB58" s="18">
        <f>IF(I58=1,$M$6,IF(I58=2,$N$6,IF(I58=3,$O$6,IF(I58=4,$P$6,IF(I58=5,$Q$6,IF(I58=6,$R$6,IF(I58=7,$S$6,IF(I58=8,$T$6,AA58))))))))</f>
        <v>0</v>
      </c>
      <c r="AC58" s="16">
        <f>IF(J58=1,$M$6,IF(J58=2,$N$6,IF(J58=3,$O$6,IF(J58=4,$P$6,IF(J58=5,$Q$6,IF(J58=6,$R$6,IF(J58=7,$S$6,IF(J58=8,$T$6,0))))))))</f>
        <v>0</v>
      </c>
      <c r="AD58" s="16">
        <f>(K58*AB58)</f>
        <v>0</v>
      </c>
    </row>
    <row r="59" spans="1:30" ht="12.75" customHeight="1" x14ac:dyDescent="0.4">
      <c r="A59" s="79">
        <f t="shared" si="7"/>
        <v>48</v>
      </c>
      <c r="B59" s="27"/>
      <c r="C59" s="126"/>
      <c r="D59" s="127"/>
      <c r="E59" s="127"/>
      <c r="F59" s="128"/>
      <c r="G59" s="82"/>
      <c r="H59" s="27"/>
      <c r="I59" s="64">
        <f t="shared" si="3"/>
        <v>0</v>
      </c>
      <c r="J59" s="112"/>
      <c r="K59" s="33"/>
      <c r="L59" s="110"/>
      <c r="M59" s="15">
        <f>IF(OR(C59="VACANT",K59=0),0,(L59/AC59))</f>
        <v>0</v>
      </c>
      <c r="N59" s="23" t="str">
        <f t="shared" si="4"/>
        <v xml:space="preserve"> </v>
      </c>
      <c r="O59" s="24">
        <f t="shared" si="5"/>
        <v>0</v>
      </c>
      <c r="P59" s="28"/>
      <c r="Q59" s="28"/>
      <c r="R59" s="63">
        <f t="shared" si="6"/>
        <v>0</v>
      </c>
      <c r="S59" s="67" t="str">
        <f t="shared" si="2"/>
        <v/>
      </c>
      <c r="T59" s="25" t="str">
        <f>IF(R59&gt;0,IF(R59&gt;O59,"Fail",""),IF(F59="Vacant","",""))</f>
        <v/>
      </c>
      <c r="U59" s="85"/>
      <c r="V59" s="85"/>
      <c r="W59" s="85"/>
      <c r="X59" s="70"/>
      <c r="Y59" s="214"/>
      <c r="Z59" s="2"/>
      <c r="AA59" s="71">
        <f>IF(I59=1.5,$M$7,IF(I59=2.5,$N$7,IF(I59=3.5,$O$7,IF(I59=4.5,$P$7,IF(I59=5.5,$Q$7,IF(I59=6.5,$R$7,IF(I59=7.5,$S$7,IF(I59=8.5,$T$7,0))))))))</f>
        <v>0</v>
      </c>
      <c r="AB59" s="18">
        <f>IF(I59=1,$M$6,IF(I59=2,$N$6,IF(I59=3,$O$6,IF(I59=4,$P$6,IF(I59=5,$Q$6,IF(I59=6,$R$6,IF(I59=7,$S$6,IF(I59=8,$T$6,AA59))))))))</f>
        <v>0</v>
      </c>
      <c r="AC59" s="16">
        <f>IF(J59=1,$M$6,IF(J59=2,$N$6,IF(J59=3,$O$6,IF(J59=4,$P$6,IF(J59=5,$Q$6,IF(J59=6,$R$6,IF(J59=7,$S$6,IF(J59=8,$T$6,0))))))))</f>
        <v>0</v>
      </c>
      <c r="AD59" s="16">
        <f>(K59*AB59)</f>
        <v>0</v>
      </c>
    </row>
    <row r="60" spans="1:30" ht="12.75" customHeight="1" x14ac:dyDescent="0.4">
      <c r="A60" s="79">
        <f t="shared" si="7"/>
        <v>49</v>
      </c>
      <c r="B60" s="27"/>
      <c r="C60" s="126"/>
      <c r="D60" s="127"/>
      <c r="E60" s="127"/>
      <c r="F60" s="128"/>
      <c r="G60" s="82"/>
      <c r="H60" s="27"/>
      <c r="I60" s="64">
        <f t="shared" si="3"/>
        <v>0</v>
      </c>
      <c r="J60" s="112"/>
      <c r="K60" s="33"/>
      <c r="L60" s="110"/>
      <c r="M60" s="15">
        <f>IF(OR(C60="VACANT",K60=0),0,(L60/AC60))</f>
        <v>0</v>
      </c>
      <c r="N60" s="23" t="str">
        <f t="shared" si="4"/>
        <v xml:space="preserve"> </v>
      </c>
      <c r="O60" s="24">
        <f t="shared" si="5"/>
        <v>0</v>
      </c>
      <c r="P60" s="28"/>
      <c r="Q60" s="28"/>
      <c r="R60" s="63">
        <f t="shared" si="6"/>
        <v>0</v>
      </c>
      <c r="S60" s="67" t="str">
        <f t="shared" si="2"/>
        <v/>
      </c>
      <c r="T60" s="25" t="str">
        <f>IF(R60&gt;0,IF(R60&gt;O60,"Fail",""),IF(F60="Vacant","",""))</f>
        <v/>
      </c>
      <c r="U60" s="85"/>
      <c r="V60" s="85"/>
      <c r="W60" s="85"/>
      <c r="X60" s="70"/>
      <c r="Y60" s="214"/>
      <c r="Z60" s="2"/>
      <c r="AA60" s="71">
        <f>IF(I60=1.5,$M$7,IF(I60=2.5,$N$7,IF(I60=3.5,$O$7,IF(I60=4.5,$P$7,IF(I60=5.5,$Q$7,IF(I60=6.5,$R$7,IF(I60=7.5,$S$7,IF(I60=8.5,$T$7,0))))))))</f>
        <v>0</v>
      </c>
      <c r="AB60" s="18">
        <f>IF(I60=1,$M$6,IF(I60=2,$N$6,IF(I60=3,$O$6,IF(I60=4,$P$6,IF(I60=5,$Q$6,IF(I60=6,$R$6,IF(I60=7,$S$6,IF(I60=8,$T$6,AA60))))))))</f>
        <v>0</v>
      </c>
      <c r="AC60" s="16">
        <f>IF(J60=1,$M$6,IF(J60=2,$N$6,IF(J60=3,$O$6,IF(J60=4,$P$6,IF(J60=5,$Q$6,IF(J60=6,$R$6,IF(J60=7,$S$6,IF(J60=8,$T$6,0))))))))</f>
        <v>0</v>
      </c>
      <c r="AD60" s="16">
        <f>(K60*AB60)</f>
        <v>0</v>
      </c>
    </row>
    <row r="61" spans="1:30" ht="12.75" customHeight="1" x14ac:dyDescent="0.4">
      <c r="A61" s="79">
        <f t="shared" si="7"/>
        <v>50</v>
      </c>
      <c r="B61" s="95"/>
      <c r="C61" s="133"/>
      <c r="D61" s="134"/>
      <c r="E61" s="134"/>
      <c r="F61" s="135"/>
      <c r="G61" s="98"/>
      <c r="H61" s="95"/>
      <c r="I61" s="64">
        <f t="shared" si="3"/>
        <v>0</v>
      </c>
      <c r="J61" s="112"/>
      <c r="K61" s="33"/>
      <c r="L61" s="110"/>
      <c r="M61" s="15">
        <f>IF(OR(C61="VACANT",K61=0),0,(L61/AC61))</f>
        <v>0</v>
      </c>
      <c r="N61" s="23" t="str">
        <f t="shared" si="4"/>
        <v xml:space="preserve"> </v>
      </c>
      <c r="O61" s="24">
        <f t="shared" si="5"/>
        <v>0</v>
      </c>
      <c r="P61" s="28"/>
      <c r="Q61" s="28"/>
      <c r="R61" s="63">
        <f t="shared" si="6"/>
        <v>0</v>
      </c>
      <c r="S61" s="67" t="str">
        <f t="shared" si="2"/>
        <v/>
      </c>
      <c r="T61" s="25" t="str">
        <f>IF(R61&gt;0,IF(R61&gt;O61,"Fail",""),IF(F61="Vacant","",""))</f>
        <v/>
      </c>
      <c r="U61" s="85"/>
      <c r="V61" s="85"/>
      <c r="W61" s="85"/>
      <c r="X61" s="70"/>
      <c r="Y61" s="214"/>
      <c r="Z61" s="2"/>
      <c r="AA61" s="71">
        <f>IF(I61=1.5,$M$7,IF(I61=2.5,$N$7,IF(I61=3.5,$O$7,IF(I61=4.5,$P$7,IF(I61=5.5,$Q$7,IF(I61=6.5,$R$7,IF(I61=7.5,$S$7,IF(I61=8.5,$T$7,0))))))))</f>
        <v>0</v>
      </c>
      <c r="AB61" s="18">
        <f>IF(I61=1,$M$6,IF(I61=2,$N$6,IF(I61=3,$O$6,IF(I61=4,$P$6,IF(I61=5,$Q$6,IF(I61=6,$R$6,IF(I61=7,$S$6,IF(I61=8,$T$6,AA61))))))))</f>
        <v>0</v>
      </c>
      <c r="AC61" s="16">
        <f>IF(J61=1,$M$6,IF(J61=2,$N$6,IF(J61=3,$O$6,IF(J61=4,$P$6,IF(J61=5,$Q$6,IF(J61=6,$R$6,IF(J61=7,$S$6,IF(J61=8,$T$6,0))))))))</f>
        <v>0</v>
      </c>
      <c r="AD61" s="16">
        <f>(K61*AB61)</f>
        <v>0</v>
      </c>
    </row>
    <row r="62" spans="1:30" ht="12.75" customHeight="1" x14ac:dyDescent="0.4">
      <c r="A62" s="79">
        <f t="shared" si="7"/>
        <v>51</v>
      </c>
      <c r="B62" s="27"/>
      <c r="C62" s="126"/>
      <c r="D62" s="127"/>
      <c r="E62" s="127"/>
      <c r="F62" s="128"/>
      <c r="G62" s="82"/>
      <c r="H62" s="27"/>
      <c r="I62" s="64">
        <f t="shared" si="3"/>
        <v>0</v>
      </c>
      <c r="J62" s="112"/>
      <c r="K62" s="33"/>
      <c r="L62" s="110"/>
      <c r="M62" s="15">
        <f>IF(OR(C62="VACANT",K62=0),0,(L62/AC62))</f>
        <v>0</v>
      </c>
      <c r="N62" s="23" t="str">
        <f t="shared" si="4"/>
        <v xml:space="preserve"> </v>
      </c>
      <c r="O62" s="24">
        <f t="shared" si="5"/>
        <v>0</v>
      </c>
      <c r="P62" s="28"/>
      <c r="Q62" s="28"/>
      <c r="R62" s="63">
        <f t="shared" si="6"/>
        <v>0</v>
      </c>
      <c r="S62" s="67" t="str">
        <f t="shared" si="2"/>
        <v/>
      </c>
      <c r="T62" s="25" t="str">
        <f>IF(R62&gt;0,IF(R62&gt;O62,"Fail",""),IF(F62="Vacant","",""))</f>
        <v/>
      </c>
      <c r="U62" s="85"/>
      <c r="V62" s="85"/>
      <c r="W62" s="85"/>
      <c r="X62" s="70"/>
      <c r="Y62" s="214"/>
      <c r="Z62" s="2"/>
      <c r="AA62" s="71">
        <f>IF(I62=1.5,$M$7,IF(I62=2.5,$N$7,IF(I62=3.5,$O$7,IF(I62=4.5,$P$7,IF(I62=5.5,$Q$7,IF(I62=6.5,$R$7,IF(I62=7.5,$S$7,IF(I62=8.5,$T$7,0))))))))</f>
        <v>0</v>
      </c>
      <c r="AB62" s="18">
        <f>IF(I62=1,$M$6,IF(I62=2,$N$6,IF(I62=3,$O$6,IF(I62=4,$P$6,IF(I62=5,$Q$6,IF(I62=6,$R$6,IF(I62=7,$S$6,IF(I62=8,$T$6,AA62))))))))</f>
        <v>0</v>
      </c>
      <c r="AC62" s="16">
        <f>IF(J62=1,$M$6,IF(J62=2,$N$6,IF(J62=3,$O$6,IF(J62=4,$P$6,IF(J62=5,$Q$6,IF(J62=6,$R$6,IF(J62=7,$S$6,IF(J62=8,$T$6,0))))))))</f>
        <v>0</v>
      </c>
      <c r="AD62" s="16">
        <f>(K62*AB62)</f>
        <v>0</v>
      </c>
    </row>
    <row r="63" spans="1:30" ht="12.75" customHeight="1" x14ac:dyDescent="0.4">
      <c r="A63" s="79">
        <f t="shared" si="7"/>
        <v>52</v>
      </c>
      <c r="B63" s="95"/>
      <c r="C63" s="133"/>
      <c r="D63" s="134"/>
      <c r="E63" s="134"/>
      <c r="F63" s="135"/>
      <c r="G63" s="98"/>
      <c r="H63" s="95"/>
      <c r="I63" s="64">
        <f t="shared" si="3"/>
        <v>0</v>
      </c>
      <c r="J63" s="112"/>
      <c r="K63" s="33"/>
      <c r="L63" s="110"/>
      <c r="M63" s="15">
        <f>IF(OR(C63="VACANT",K63=0),0,(L63/AC63))</f>
        <v>0</v>
      </c>
      <c r="N63" s="23" t="str">
        <f t="shared" si="4"/>
        <v xml:space="preserve"> </v>
      </c>
      <c r="O63" s="24">
        <f t="shared" si="5"/>
        <v>0</v>
      </c>
      <c r="P63" s="28"/>
      <c r="Q63" s="28"/>
      <c r="R63" s="63">
        <f t="shared" si="6"/>
        <v>0</v>
      </c>
      <c r="S63" s="67" t="str">
        <f t="shared" si="2"/>
        <v/>
      </c>
      <c r="T63" s="25" t="str">
        <f>IF(R63&gt;0,IF(R63&gt;O63,"Fail",""),IF(F63="Vacant","",""))</f>
        <v/>
      </c>
      <c r="U63" s="85"/>
      <c r="V63" s="85"/>
      <c r="W63" s="85"/>
      <c r="X63" s="70"/>
      <c r="Y63" s="214"/>
      <c r="Z63" s="2"/>
      <c r="AA63" s="71">
        <f>IF(I63=1.5,$M$7,IF(I63=2.5,$N$7,IF(I63=3.5,$O$7,IF(I63=4.5,$P$7,IF(I63=5.5,$Q$7,IF(I63=6.5,$R$7,IF(I63=7.5,$S$7,IF(I63=8.5,$T$7,0))))))))</f>
        <v>0</v>
      </c>
      <c r="AB63" s="18">
        <f>IF(I63=1,$M$6,IF(I63=2,$N$6,IF(I63=3,$O$6,IF(I63=4,$P$6,IF(I63=5,$Q$6,IF(I63=6,$R$6,IF(I63=7,$S$6,IF(I63=8,$T$6,AA63))))))))</f>
        <v>0</v>
      </c>
      <c r="AC63" s="16">
        <f>IF(J63=1,$M$6,IF(J63=2,$N$6,IF(J63=3,$O$6,IF(J63=4,$P$6,IF(J63=5,$Q$6,IF(J63=6,$R$6,IF(J63=7,$S$6,IF(J63=8,$T$6,0))))))))</f>
        <v>0</v>
      </c>
      <c r="AD63" s="16">
        <f>(K63*AB63)</f>
        <v>0</v>
      </c>
    </row>
    <row r="64" spans="1:30" ht="12.75" customHeight="1" x14ac:dyDescent="0.4">
      <c r="A64" s="79">
        <f t="shared" si="7"/>
        <v>53</v>
      </c>
      <c r="B64" s="27"/>
      <c r="C64" s="126"/>
      <c r="D64" s="127"/>
      <c r="E64" s="127"/>
      <c r="F64" s="128"/>
      <c r="G64" s="82"/>
      <c r="H64" s="27"/>
      <c r="I64" s="64">
        <f t="shared" si="3"/>
        <v>0</v>
      </c>
      <c r="J64" s="112"/>
      <c r="K64" s="33"/>
      <c r="L64" s="110"/>
      <c r="M64" s="15">
        <f>IF(OR(C64="VACANT",K64=0),0,(L64/AC64))</f>
        <v>0</v>
      </c>
      <c r="N64" s="23" t="str">
        <f t="shared" si="4"/>
        <v xml:space="preserve"> </v>
      </c>
      <c r="O64" s="24">
        <f t="shared" si="5"/>
        <v>0</v>
      </c>
      <c r="P64" s="28"/>
      <c r="Q64" s="28"/>
      <c r="R64" s="63">
        <f t="shared" si="6"/>
        <v>0</v>
      </c>
      <c r="S64" s="67" t="str">
        <f t="shared" si="2"/>
        <v/>
      </c>
      <c r="T64" s="25" t="str">
        <f>IF(R64&gt;0,IF(R64&gt;O64,"Fail",""),IF(F64="Vacant","",""))</f>
        <v/>
      </c>
      <c r="U64" s="85"/>
      <c r="V64" s="85"/>
      <c r="W64" s="85"/>
      <c r="X64" s="70"/>
      <c r="Y64" s="214"/>
      <c r="Z64" s="2"/>
      <c r="AA64" s="71">
        <f>IF(I64=1.5,$M$7,IF(I64=2.5,$N$7,IF(I64=3.5,$O$7,IF(I64=4.5,$P$7,IF(I64=5.5,$Q$7,IF(I64=6.5,$R$7,IF(I64=7.5,$S$7,IF(I64=8.5,$T$7,0))))))))</f>
        <v>0</v>
      </c>
      <c r="AB64" s="18">
        <f>IF(I64=1,$M$6,IF(I64=2,$N$6,IF(I64=3,$O$6,IF(I64=4,$P$6,IF(I64=5,$Q$6,IF(I64=6,$R$6,IF(I64=7,$S$6,IF(I64=8,$T$6,AA64))))))))</f>
        <v>0</v>
      </c>
      <c r="AC64" s="16">
        <f>IF(J64=1,$M$6,IF(J64=2,$N$6,IF(J64=3,$O$6,IF(J64=4,$P$6,IF(J64=5,$Q$6,IF(J64=6,$R$6,IF(J64=7,$S$6,IF(J64=8,$T$6,0))))))))</f>
        <v>0</v>
      </c>
      <c r="AD64" s="16">
        <f>(K64*AB64)</f>
        <v>0</v>
      </c>
    </row>
    <row r="65" spans="1:30" ht="12.75" customHeight="1" x14ac:dyDescent="0.4">
      <c r="A65" s="79">
        <f t="shared" si="7"/>
        <v>54</v>
      </c>
      <c r="B65" s="27"/>
      <c r="C65" s="126"/>
      <c r="D65" s="127"/>
      <c r="E65" s="127"/>
      <c r="F65" s="128"/>
      <c r="G65" s="82"/>
      <c r="H65" s="27"/>
      <c r="I65" s="64">
        <f t="shared" si="3"/>
        <v>0</v>
      </c>
      <c r="J65" s="112"/>
      <c r="K65" s="33"/>
      <c r="L65" s="110"/>
      <c r="M65" s="15">
        <f>IF(OR(C65="VACANT",K65=0),0,(L65/AC65))</f>
        <v>0</v>
      </c>
      <c r="N65" s="23" t="str">
        <f t="shared" si="4"/>
        <v xml:space="preserve"> </v>
      </c>
      <c r="O65" s="24">
        <f t="shared" si="5"/>
        <v>0</v>
      </c>
      <c r="P65" s="28"/>
      <c r="Q65" s="28"/>
      <c r="R65" s="63">
        <f t="shared" si="6"/>
        <v>0</v>
      </c>
      <c r="S65" s="67" t="str">
        <f t="shared" si="2"/>
        <v/>
      </c>
      <c r="T65" s="25" t="str">
        <f>IF(R65&gt;0,IF(R65&gt;O65,"Fail",""),IF(F65="Vacant","",""))</f>
        <v/>
      </c>
      <c r="U65" s="85"/>
      <c r="V65" s="85"/>
      <c r="W65" s="85"/>
      <c r="X65" s="70"/>
      <c r="Y65" s="214"/>
      <c r="Z65" s="2"/>
      <c r="AA65" s="71">
        <f>IF(I65=1.5,$M$7,IF(I65=2.5,$N$7,IF(I65=3.5,$O$7,IF(I65=4.5,$P$7,IF(I65=5.5,$Q$7,IF(I65=6.5,$R$7,IF(I65=7.5,$S$7,IF(I65=8.5,$T$7,0))))))))</f>
        <v>0</v>
      </c>
      <c r="AB65" s="18">
        <f>IF(I65=1,$M$6,IF(I65=2,$N$6,IF(I65=3,$O$6,IF(I65=4,$P$6,IF(I65=5,$Q$6,IF(I65=6,$R$6,IF(I65=7,$S$6,IF(I65=8,$T$6,AA65))))))))</f>
        <v>0</v>
      </c>
      <c r="AC65" s="16">
        <f>IF(J65=1,$M$6,IF(J65=2,$N$6,IF(J65=3,$O$6,IF(J65=4,$P$6,IF(J65=5,$Q$6,IF(J65=6,$R$6,IF(J65=7,$S$6,IF(J65=8,$T$6,0))))))))</f>
        <v>0</v>
      </c>
      <c r="AD65" s="16">
        <f>(K65*AB65)</f>
        <v>0</v>
      </c>
    </row>
    <row r="66" spans="1:30" ht="12.75" customHeight="1" x14ac:dyDescent="0.4">
      <c r="A66" s="79">
        <f t="shared" si="7"/>
        <v>55</v>
      </c>
      <c r="B66" s="27"/>
      <c r="C66" s="126"/>
      <c r="D66" s="127"/>
      <c r="E66" s="127"/>
      <c r="F66" s="128"/>
      <c r="G66" s="82"/>
      <c r="H66" s="27"/>
      <c r="I66" s="64">
        <f t="shared" si="3"/>
        <v>0</v>
      </c>
      <c r="J66" s="112"/>
      <c r="K66" s="33"/>
      <c r="L66" s="110"/>
      <c r="M66" s="15">
        <f>IF(OR(C66="VACANT",K66=0),0,(L66/AC66))</f>
        <v>0</v>
      </c>
      <c r="N66" s="23" t="str">
        <f t="shared" si="4"/>
        <v xml:space="preserve"> </v>
      </c>
      <c r="O66" s="24">
        <f t="shared" si="5"/>
        <v>0</v>
      </c>
      <c r="P66" s="28"/>
      <c r="Q66" s="28"/>
      <c r="R66" s="63">
        <f t="shared" si="6"/>
        <v>0</v>
      </c>
      <c r="S66" s="67" t="str">
        <f t="shared" si="2"/>
        <v/>
      </c>
      <c r="T66" s="25" t="str">
        <f>IF(R66&gt;0,IF(R66&gt;O66,"Fail",""),IF(F66="Vacant","",""))</f>
        <v/>
      </c>
      <c r="U66" s="85"/>
      <c r="V66" s="85"/>
      <c r="W66" s="85"/>
      <c r="X66" s="70"/>
      <c r="Y66" s="214"/>
      <c r="Z66" s="2"/>
      <c r="AA66" s="71">
        <f>IF(I66=1.5,$M$7,IF(I66=2.5,$N$7,IF(I66=3.5,$O$7,IF(I66=4.5,$P$7,IF(I66=5.5,$Q$7,IF(I66=6.5,$R$7,IF(I66=7.5,$S$7,IF(I66=8.5,$T$7,0))))))))</f>
        <v>0</v>
      </c>
      <c r="AB66" s="18">
        <f>IF(I66=1,$M$6,IF(I66=2,$N$6,IF(I66=3,$O$6,IF(I66=4,$P$6,IF(I66=5,$Q$6,IF(I66=6,$R$6,IF(I66=7,$S$6,IF(I66=8,$T$6,AA66))))))))</f>
        <v>0</v>
      </c>
      <c r="AC66" s="16">
        <f>IF(J66=1,$M$6,IF(J66=2,$N$6,IF(J66=3,$O$6,IF(J66=4,$P$6,IF(J66=5,$Q$6,IF(J66=6,$R$6,IF(J66=7,$S$6,IF(J66=8,$T$6,0))))))))</f>
        <v>0</v>
      </c>
      <c r="AD66" s="16">
        <f>(K66*AB66)</f>
        <v>0</v>
      </c>
    </row>
    <row r="67" spans="1:30" ht="12.75" customHeight="1" x14ac:dyDescent="0.4">
      <c r="A67" s="79">
        <f t="shared" si="7"/>
        <v>56</v>
      </c>
      <c r="B67" s="27"/>
      <c r="C67" s="126"/>
      <c r="D67" s="127"/>
      <c r="E67" s="127"/>
      <c r="F67" s="128"/>
      <c r="G67" s="82"/>
      <c r="H67" s="27"/>
      <c r="I67" s="64">
        <f t="shared" si="3"/>
        <v>0</v>
      </c>
      <c r="J67" s="112"/>
      <c r="K67" s="33"/>
      <c r="L67" s="110"/>
      <c r="M67" s="15">
        <f>IF(OR(C67="VACANT",K67=0),0,(L67/AC67))</f>
        <v>0</v>
      </c>
      <c r="N67" s="23" t="str">
        <f t="shared" si="4"/>
        <v xml:space="preserve"> </v>
      </c>
      <c r="O67" s="24">
        <f t="shared" si="5"/>
        <v>0</v>
      </c>
      <c r="P67" s="28"/>
      <c r="Q67" s="28"/>
      <c r="R67" s="63">
        <f t="shared" si="6"/>
        <v>0</v>
      </c>
      <c r="S67" s="67" t="str">
        <f t="shared" si="2"/>
        <v/>
      </c>
      <c r="T67" s="25" t="str">
        <f>IF(R67&gt;0,IF(R67&gt;O67,"Fail",""),IF(F67="Vacant","",""))</f>
        <v/>
      </c>
      <c r="U67" s="85"/>
      <c r="V67" s="85"/>
      <c r="W67" s="85"/>
      <c r="X67" s="70"/>
      <c r="Y67" s="214"/>
      <c r="Z67" s="2"/>
      <c r="AA67" s="71">
        <f>IF(I67=1.5,$M$7,IF(I67=2.5,$N$7,IF(I67=3.5,$O$7,IF(I67=4.5,$P$7,IF(I67=5.5,$Q$7,IF(I67=6.5,$R$7,IF(I67=7.5,$S$7,IF(I67=8.5,$T$7,0))))))))</f>
        <v>0</v>
      </c>
      <c r="AB67" s="18">
        <f>IF(I67=1,$M$6,IF(I67=2,$N$6,IF(I67=3,$O$6,IF(I67=4,$P$6,IF(I67=5,$Q$6,IF(I67=6,$R$6,IF(I67=7,$S$6,IF(I67=8,$T$6,AA67))))))))</f>
        <v>0</v>
      </c>
      <c r="AC67" s="16">
        <f>IF(J67=1,$M$6,IF(J67=2,$N$6,IF(J67=3,$O$6,IF(J67=4,$P$6,IF(J67=5,$Q$6,IF(J67=6,$R$6,IF(J67=7,$S$6,IF(J67=8,$T$6,0))))))))</f>
        <v>0</v>
      </c>
      <c r="AD67" s="16">
        <f>(K67*AB67)</f>
        <v>0</v>
      </c>
    </row>
    <row r="68" spans="1:30" ht="12.75" customHeight="1" x14ac:dyDescent="0.4">
      <c r="A68" s="79">
        <f t="shared" si="7"/>
        <v>57</v>
      </c>
      <c r="B68" s="27"/>
      <c r="C68" s="126"/>
      <c r="D68" s="127"/>
      <c r="E68" s="127"/>
      <c r="F68" s="128"/>
      <c r="G68" s="82"/>
      <c r="H68" s="27"/>
      <c r="I68" s="64">
        <f t="shared" si="3"/>
        <v>0</v>
      </c>
      <c r="J68" s="112"/>
      <c r="K68" s="33"/>
      <c r="L68" s="110"/>
      <c r="M68" s="15">
        <f>IF(OR(C68="VACANT",K68=0),0,(L68/AC68))</f>
        <v>0</v>
      </c>
      <c r="N68" s="23" t="str">
        <f t="shared" si="4"/>
        <v xml:space="preserve"> </v>
      </c>
      <c r="O68" s="24">
        <f t="shared" si="5"/>
        <v>0</v>
      </c>
      <c r="P68" s="28"/>
      <c r="Q68" s="28"/>
      <c r="R68" s="63">
        <f t="shared" si="6"/>
        <v>0</v>
      </c>
      <c r="S68" s="67" t="str">
        <f t="shared" si="2"/>
        <v/>
      </c>
      <c r="T68" s="25" t="str">
        <f>IF(R68&gt;0,IF(R68&gt;O68,"Fail",""),IF(F68="Vacant","",""))</f>
        <v/>
      </c>
      <c r="U68" s="85"/>
      <c r="V68" s="85"/>
      <c r="W68" s="85"/>
      <c r="X68" s="70"/>
      <c r="Y68" s="214"/>
      <c r="Z68" s="2"/>
      <c r="AA68" s="71">
        <f>IF(I68=1.5,$M$7,IF(I68=2.5,$N$7,IF(I68=3.5,$O$7,IF(I68=4.5,$P$7,IF(I68=5.5,$Q$7,IF(I68=6.5,$R$7,IF(I68=7.5,$S$7,IF(I68=8.5,$T$7,0))))))))</f>
        <v>0</v>
      </c>
      <c r="AB68" s="18">
        <f>IF(I68=1,$M$6,IF(I68=2,$N$6,IF(I68=3,$O$6,IF(I68=4,$P$6,IF(I68=5,$Q$6,IF(I68=6,$R$6,IF(I68=7,$S$6,IF(I68=8,$T$6,AA68))))))))</f>
        <v>0</v>
      </c>
      <c r="AC68" s="16">
        <f>IF(J68=1,$M$6,IF(J68=2,$N$6,IF(J68=3,$O$6,IF(J68=4,$P$6,IF(J68=5,$Q$6,IF(J68=6,$R$6,IF(J68=7,$S$6,IF(J68=8,$T$6,0))))))))</f>
        <v>0</v>
      </c>
      <c r="AD68" s="16">
        <f>(K68*AB68)</f>
        <v>0</v>
      </c>
    </row>
    <row r="69" spans="1:30" ht="12.75" customHeight="1" x14ac:dyDescent="0.4">
      <c r="A69" s="79">
        <f t="shared" si="7"/>
        <v>58</v>
      </c>
      <c r="B69" s="27"/>
      <c r="C69" s="126"/>
      <c r="D69" s="127"/>
      <c r="E69" s="127"/>
      <c r="F69" s="128"/>
      <c r="G69" s="82"/>
      <c r="H69" s="27"/>
      <c r="I69" s="64">
        <f t="shared" si="3"/>
        <v>0</v>
      </c>
      <c r="J69" s="112"/>
      <c r="K69" s="33"/>
      <c r="L69" s="110"/>
      <c r="M69" s="15">
        <f>IF(OR(C69="VACANT",K69=0),0,(L69/AC69))</f>
        <v>0</v>
      </c>
      <c r="N69" s="23" t="str">
        <f t="shared" si="4"/>
        <v xml:space="preserve"> </v>
      </c>
      <c r="O69" s="24">
        <f t="shared" si="5"/>
        <v>0</v>
      </c>
      <c r="P69" s="28"/>
      <c r="Q69" s="28"/>
      <c r="R69" s="63">
        <f t="shared" si="6"/>
        <v>0</v>
      </c>
      <c r="S69" s="67" t="str">
        <f t="shared" si="2"/>
        <v/>
      </c>
      <c r="T69" s="25" t="str">
        <f>IF(R69&gt;0,IF(R69&gt;O69,"Fail",""),IF(F69="Vacant","",""))</f>
        <v/>
      </c>
      <c r="U69" s="85"/>
      <c r="V69" s="85"/>
      <c r="W69" s="85"/>
      <c r="X69" s="70"/>
      <c r="Y69" s="214"/>
      <c r="Z69" s="2"/>
      <c r="AA69" s="71">
        <f>IF(I69=1.5,$M$7,IF(I69=2.5,$N$7,IF(I69=3.5,$O$7,IF(I69=4.5,$P$7,IF(I69=5.5,$Q$7,IF(I69=6.5,$R$7,IF(I69=7.5,$S$7,IF(I69=8.5,$T$7,0))))))))</f>
        <v>0</v>
      </c>
      <c r="AB69" s="18">
        <f>IF(I69=1,$M$6,IF(I69=2,$N$6,IF(I69=3,$O$6,IF(I69=4,$P$6,IF(I69=5,$Q$6,IF(I69=6,$R$6,IF(I69=7,$S$6,IF(I69=8,$T$6,AA69))))))))</f>
        <v>0</v>
      </c>
      <c r="AC69" s="16">
        <f>IF(J69=1,$M$6,IF(J69=2,$N$6,IF(J69=3,$O$6,IF(J69=4,$P$6,IF(J69=5,$Q$6,IF(J69=6,$R$6,IF(J69=7,$S$6,IF(J69=8,$T$6,0))))))))</f>
        <v>0</v>
      </c>
      <c r="AD69" s="16">
        <f>(K69*AB69)</f>
        <v>0</v>
      </c>
    </row>
    <row r="70" spans="1:30" ht="12.75" customHeight="1" x14ac:dyDescent="0.4">
      <c r="A70" s="79">
        <f t="shared" si="7"/>
        <v>59</v>
      </c>
      <c r="B70" s="27"/>
      <c r="C70" s="126"/>
      <c r="D70" s="127"/>
      <c r="E70" s="127"/>
      <c r="F70" s="128"/>
      <c r="G70" s="82"/>
      <c r="H70" s="27"/>
      <c r="I70" s="64">
        <f t="shared" si="3"/>
        <v>0</v>
      </c>
      <c r="J70" s="112"/>
      <c r="K70" s="33"/>
      <c r="L70" s="110"/>
      <c r="M70" s="15">
        <f>IF(OR(C70="VACANT",K70=0),0,(L70/AC70))</f>
        <v>0</v>
      </c>
      <c r="N70" s="23" t="str">
        <f t="shared" si="4"/>
        <v xml:space="preserve"> </v>
      </c>
      <c r="O70" s="24">
        <f t="shared" si="5"/>
        <v>0</v>
      </c>
      <c r="P70" s="28"/>
      <c r="Q70" s="28"/>
      <c r="R70" s="63">
        <f t="shared" si="6"/>
        <v>0</v>
      </c>
      <c r="S70" s="67" t="str">
        <f t="shared" si="2"/>
        <v/>
      </c>
      <c r="T70" s="25" t="str">
        <f>IF(R70&gt;0,IF(R70&gt;O70,"Fail",""),IF(F70="Vacant","",""))</f>
        <v/>
      </c>
      <c r="U70" s="85"/>
      <c r="V70" s="85"/>
      <c r="W70" s="85"/>
      <c r="X70" s="70"/>
      <c r="Y70" s="214"/>
      <c r="Z70" s="2"/>
      <c r="AA70" s="71">
        <f>IF(I70=1.5,$M$7,IF(I70=2.5,$N$7,IF(I70=3.5,$O$7,IF(I70=4.5,$P$7,IF(I70=5.5,$Q$7,IF(I70=6.5,$R$7,IF(I70=7.5,$S$7,IF(I70=8.5,$T$7,0))))))))</f>
        <v>0</v>
      </c>
      <c r="AB70" s="18">
        <f>IF(I70=1,$M$6,IF(I70=2,$N$6,IF(I70=3,$O$6,IF(I70=4,$P$6,IF(I70=5,$Q$6,IF(I70=6,$R$6,IF(I70=7,$S$6,IF(I70=8,$T$6,AA70))))))))</f>
        <v>0</v>
      </c>
      <c r="AC70" s="16">
        <f>IF(J70=1,$M$6,IF(J70=2,$N$6,IF(J70=3,$O$6,IF(J70=4,$P$6,IF(J70=5,$Q$6,IF(J70=6,$R$6,IF(J70=7,$S$6,IF(J70=8,$T$6,0))))))))</f>
        <v>0</v>
      </c>
      <c r="AD70" s="16">
        <f>(K70*AB70)</f>
        <v>0</v>
      </c>
    </row>
    <row r="71" spans="1:30" ht="12.75" customHeight="1" x14ac:dyDescent="0.4">
      <c r="A71" s="79">
        <f t="shared" si="7"/>
        <v>60</v>
      </c>
      <c r="B71" s="27"/>
      <c r="C71" s="126"/>
      <c r="D71" s="127"/>
      <c r="E71" s="127"/>
      <c r="F71" s="128"/>
      <c r="G71" s="82"/>
      <c r="H71" s="27"/>
      <c r="I71" s="64">
        <f t="shared" si="3"/>
        <v>0</v>
      </c>
      <c r="J71" s="112"/>
      <c r="K71" s="33"/>
      <c r="L71" s="110"/>
      <c r="M71" s="15">
        <f>IF(OR(C71="VACANT",K71=0),0,(L71/AC71))</f>
        <v>0</v>
      </c>
      <c r="N71" s="23" t="str">
        <f t="shared" si="4"/>
        <v xml:space="preserve"> </v>
      </c>
      <c r="O71" s="24">
        <f t="shared" si="5"/>
        <v>0</v>
      </c>
      <c r="P71" s="28"/>
      <c r="Q71" s="28"/>
      <c r="R71" s="63">
        <f t="shared" si="6"/>
        <v>0</v>
      </c>
      <c r="S71" s="67" t="str">
        <f t="shared" si="2"/>
        <v/>
      </c>
      <c r="T71" s="25" t="str">
        <f>IF(R71&gt;0,IF(R71&gt;O71,"Fail",""),IF(F71="Vacant","",""))</f>
        <v/>
      </c>
      <c r="U71" s="85"/>
      <c r="V71" s="85"/>
      <c r="W71" s="85"/>
      <c r="X71" s="70"/>
      <c r="Y71" s="214"/>
      <c r="Z71" s="2"/>
      <c r="AA71" s="71">
        <f>IF(I71=1.5,$M$7,IF(I71=2.5,$N$7,IF(I71=3.5,$O$7,IF(I71=4.5,$P$7,IF(I71=5.5,$Q$7,IF(I71=6.5,$R$7,IF(I71=7.5,$S$7,IF(I71=8.5,$T$7,0))))))))</f>
        <v>0</v>
      </c>
      <c r="AB71" s="18">
        <f>IF(I71=1,$M$6,IF(I71=2,$N$6,IF(I71=3,$O$6,IF(I71=4,$P$6,IF(I71=5,$Q$6,IF(I71=6,$R$6,IF(I71=7,$S$6,IF(I71=8,$T$6,AA71))))))))</f>
        <v>0</v>
      </c>
      <c r="AC71" s="16">
        <f>IF(J71=1,$M$6,IF(J71=2,$N$6,IF(J71=3,$O$6,IF(J71=4,$P$6,IF(J71=5,$Q$6,IF(J71=6,$R$6,IF(J71=7,$S$6,IF(J71=8,$T$6,0))))))))</f>
        <v>0</v>
      </c>
      <c r="AD71" s="16">
        <f>(K71*AB71)</f>
        <v>0</v>
      </c>
    </row>
    <row r="72" spans="1:30" ht="12.75" customHeight="1" x14ac:dyDescent="0.4">
      <c r="A72" s="79">
        <f t="shared" si="7"/>
        <v>61</v>
      </c>
      <c r="B72" s="27"/>
      <c r="C72" s="126"/>
      <c r="D72" s="127"/>
      <c r="E72" s="127"/>
      <c r="F72" s="128"/>
      <c r="G72" s="82"/>
      <c r="H72" s="27"/>
      <c r="I72" s="64">
        <f t="shared" si="3"/>
        <v>0</v>
      </c>
      <c r="J72" s="112"/>
      <c r="K72" s="33"/>
      <c r="L72" s="110"/>
      <c r="M72" s="15">
        <f>IF(OR(C72="VACANT",K72=0),0,(L72/AC72))</f>
        <v>0</v>
      </c>
      <c r="N72" s="23" t="str">
        <f t="shared" si="4"/>
        <v xml:space="preserve"> </v>
      </c>
      <c r="O72" s="24">
        <f t="shared" si="5"/>
        <v>0</v>
      </c>
      <c r="P72" s="28"/>
      <c r="Q72" s="28"/>
      <c r="R72" s="63">
        <f t="shared" si="6"/>
        <v>0</v>
      </c>
      <c r="S72" s="67" t="str">
        <f t="shared" si="2"/>
        <v/>
      </c>
      <c r="T72" s="25" t="str">
        <f>IF(R72&gt;0,IF(R72&gt;O72,"Fail",""),IF(F72="Vacant","",""))</f>
        <v/>
      </c>
      <c r="U72" s="85"/>
      <c r="V72" s="85"/>
      <c r="W72" s="85"/>
      <c r="X72" s="70"/>
      <c r="Y72" s="214"/>
      <c r="Z72" s="2"/>
      <c r="AA72" s="71">
        <f>IF(I72=1.5,$M$7,IF(I72=2.5,$N$7,IF(I72=3.5,$O$7,IF(I72=4.5,$P$7,IF(I72=5.5,$Q$7,IF(I72=6.5,$R$7,IF(I72=7.5,$S$7,IF(I72=8.5,$T$7,0))))))))</f>
        <v>0</v>
      </c>
      <c r="AB72" s="18">
        <f>IF(I72=1,$M$6,IF(I72=2,$N$6,IF(I72=3,$O$6,IF(I72=4,$P$6,IF(I72=5,$Q$6,IF(I72=6,$R$6,IF(I72=7,$S$6,IF(I72=8,$T$6,AA72))))))))</f>
        <v>0</v>
      </c>
      <c r="AC72" s="16">
        <f>IF(J72=1,$M$6,IF(J72=2,$N$6,IF(J72=3,$O$6,IF(J72=4,$P$6,IF(J72=5,$Q$6,IF(J72=6,$R$6,IF(J72=7,$S$6,IF(J72=8,$T$6,0))))))))</f>
        <v>0</v>
      </c>
      <c r="AD72" s="16">
        <f>(K72*AB72)</f>
        <v>0</v>
      </c>
    </row>
    <row r="73" spans="1:30" ht="12.75" customHeight="1" x14ac:dyDescent="0.4">
      <c r="A73" s="79">
        <f t="shared" si="7"/>
        <v>62</v>
      </c>
      <c r="B73" s="27"/>
      <c r="C73" s="126"/>
      <c r="D73" s="127"/>
      <c r="E73" s="127"/>
      <c r="F73" s="128"/>
      <c r="G73" s="82"/>
      <c r="H73" s="27"/>
      <c r="I73" s="64">
        <f t="shared" si="3"/>
        <v>0</v>
      </c>
      <c r="J73" s="112"/>
      <c r="K73" s="33"/>
      <c r="L73" s="110"/>
      <c r="M73" s="15">
        <f>IF(OR(C73="VACANT",K73=0),0,(L73/AC73))</f>
        <v>0</v>
      </c>
      <c r="N73" s="23" t="str">
        <f t="shared" si="4"/>
        <v xml:space="preserve"> </v>
      </c>
      <c r="O73" s="24">
        <f t="shared" si="5"/>
        <v>0</v>
      </c>
      <c r="P73" s="28"/>
      <c r="Q73" s="28"/>
      <c r="R73" s="63">
        <f t="shared" si="6"/>
        <v>0</v>
      </c>
      <c r="S73" s="67" t="str">
        <f t="shared" si="2"/>
        <v/>
      </c>
      <c r="T73" s="25" t="str">
        <f>IF(R73&gt;0,IF(R73&gt;O73,"Fail",""),IF(F73="Vacant","",""))</f>
        <v/>
      </c>
      <c r="U73" s="85"/>
      <c r="V73" s="85"/>
      <c r="W73" s="85"/>
      <c r="X73" s="70"/>
      <c r="Y73" s="214"/>
      <c r="Z73" s="2"/>
      <c r="AA73" s="71">
        <f>IF(I73=1.5,$M$7,IF(I73=2.5,$N$7,IF(I73=3.5,$O$7,IF(I73=4.5,$P$7,IF(I73=5.5,$Q$7,IF(I73=6.5,$R$7,IF(I73=7.5,$S$7,IF(I73=8.5,$T$7,0))))))))</f>
        <v>0</v>
      </c>
      <c r="AB73" s="18">
        <f>IF(I73=1,$M$6,IF(I73=2,$N$6,IF(I73=3,$O$6,IF(I73=4,$P$6,IF(I73=5,$Q$6,IF(I73=6,$R$6,IF(I73=7,$S$6,IF(I73=8,$T$6,AA73))))))))</f>
        <v>0</v>
      </c>
      <c r="AC73" s="16">
        <f>IF(J73=1,$M$6,IF(J73=2,$N$6,IF(J73=3,$O$6,IF(J73=4,$P$6,IF(J73=5,$Q$6,IF(J73=6,$R$6,IF(J73=7,$S$6,IF(J73=8,$T$6,0))))))))</f>
        <v>0</v>
      </c>
      <c r="AD73" s="16">
        <f>(K73*AB73)</f>
        <v>0</v>
      </c>
    </row>
    <row r="74" spans="1:30" ht="12.75" customHeight="1" x14ac:dyDescent="0.4">
      <c r="A74" s="79">
        <f t="shared" si="7"/>
        <v>63</v>
      </c>
      <c r="B74" s="27"/>
      <c r="C74" s="126"/>
      <c r="D74" s="127"/>
      <c r="E74" s="127"/>
      <c r="F74" s="128"/>
      <c r="G74" s="82"/>
      <c r="H74" s="27"/>
      <c r="I74" s="64">
        <f t="shared" si="3"/>
        <v>0</v>
      </c>
      <c r="J74" s="112"/>
      <c r="K74" s="33"/>
      <c r="L74" s="110"/>
      <c r="M74" s="15">
        <f>IF(OR(C74="VACANT",K74=0),0,(L74/AC74))</f>
        <v>0</v>
      </c>
      <c r="N74" s="23" t="str">
        <f t="shared" si="4"/>
        <v xml:space="preserve"> </v>
      </c>
      <c r="O74" s="24">
        <f t="shared" si="5"/>
        <v>0</v>
      </c>
      <c r="P74" s="28"/>
      <c r="Q74" s="28"/>
      <c r="R74" s="63">
        <f t="shared" si="6"/>
        <v>0</v>
      </c>
      <c r="S74" s="67" t="str">
        <f t="shared" si="2"/>
        <v/>
      </c>
      <c r="T74" s="25" t="str">
        <f>IF(R74&gt;0,IF(R74&gt;O74,"Fail",""),IF(F74="Vacant","",""))</f>
        <v/>
      </c>
      <c r="U74" s="85"/>
      <c r="V74" s="85"/>
      <c r="W74" s="85"/>
      <c r="X74" s="70"/>
      <c r="Y74" s="214"/>
      <c r="Z74" s="2"/>
      <c r="AA74" s="71">
        <f>IF(I74=1.5,$M$7,IF(I74=2.5,$N$7,IF(I74=3.5,$O$7,IF(I74=4.5,$P$7,IF(I74=5.5,$Q$7,IF(I74=6.5,$R$7,IF(I74=7.5,$S$7,IF(I74=8.5,$T$7,0))))))))</f>
        <v>0</v>
      </c>
      <c r="AB74" s="18">
        <f>IF(I74=1,$M$6,IF(I74=2,$N$6,IF(I74=3,$O$6,IF(I74=4,$P$6,IF(I74=5,$Q$6,IF(I74=6,$R$6,IF(I74=7,$S$6,IF(I74=8,$T$6,AA74))))))))</f>
        <v>0</v>
      </c>
      <c r="AC74" s="16">
        <f>IF(J74=1,$M$6,IF(J74=2,$N$6,IF(J74=3,$O$6,IF(J74=4,$P$6,IF(J74=5,$Q$6,IF(J74=6,$R$6,IF(J74=7,$S$6,IF(J74=8,$T$6,0))))))))</f>
        <v>0</v>
      </c>
      <c r="AD74" s="16">
        <f>(K74*AB74)</f>
        <v>0</v>
      </c>
    </row>
    <row r="75" spans="1:30" ht="12.75" customHeight="1" x14ac:dyDescent="0.4">
      <c r="A75" s="79">
        <f t="shared" si="7"/>
        <v>64</v>
      </c>
      <c r="B75" s="27"/>
      <c r="C75" s="126"/>
      <c r="D75" s="127"/>
      <c r="E75" s="127"/>
      <c r="F75" s="128"/>
      <c r="G75" s="82"/>
      <c r="H75" s="27"/>
      <c r="I75" s="64">
        <f t="shared" si="3"/>
        <v>0</v>
      </c>
      <c r="J75" s="112"/>
      <c r="K75" s="33"/>
      <c r="L75" s="110"/>
      <c r="M75" s="15">
        <f>IF(OR(C75="VACANT",K75=0),0,(L75/AC75))</f>
        <v>0</v>
      </c>
      <c r="N75" s="23" t="str">
        <f t="shared" si="4"/>
        <v xml:space="preserve"> </v>
      </c>
      <c r="O75" s="24">
        <f t="shared" si="5"/>
        <v>0</v>
      </c>
      <c r="P75" s="28"/>
      <c r="Q75" s="28"/>
      <c r="R75" s="63">
        <f t="shared" si="6"/>
        <v>0</v>
      </c>
      <c r="S75" s="67" t="str">
        <f t="shared" si="2"/>
        <v/>
      </c>
      <c r="T75" s="25" t="str">
        <f>IF(R75&gt;0,IF(R75&gt;O75,"Fail",""),IF(F75="Vacant","",""))</f>
        <v/>
      </c>
      <c r="U75" s="85"/>
      <c r="V75" s="85"/>
      <c r="W75" s="85"/>
      <c r="X75" s="70"/>
      <c r="Y75" s="214"/>
      <c r="Z75" s="2"/>
      <c r="AA75" s="71">
        <f>IF(I75=1.5,$M$7,IF(I75=2.5,$N$7,IF(I75=3.5,$O$7,IF(I75=4.5,$P$7,IF(I75=5.5,$Q$7,IF(I75=6.5,$R$7,IF(I75=7.5,$S$7,IF(I75=8.5,$T$7,0))))))))</f>
        <v>0</v>
      </c>
      <c r="AB75" s="18">
        <f>IF(I75=1,$M$6,IF(I75=2,$N$6,IF(I75=3,$O$6,IF(I75=4,$P$6,IF(I75=5,$Q$6,IF(I75=6,$R$6,IF(I75=7,$S$6,IF(I75=8,$T$6,AA75))))))))</f>
        <v>0</v>
      </c>
      <c r="AC75" s="16">
        <f>IF(J75=1,$M$6,IF(J75=2,$N$6,IF(J75=3,$O$6,IF(J75=4,$P$6,IF(J75=5,$Q$6,IF(J75=6,$R$6,IF(J75=7,$S$6,IF(J75=8,$T$6,0))))))))</f>
        <v>0</v>
      </c>
      <c r="AD75" s="16">
        <f>(K75*AB75)</f>
        <v>0</v>
      </c>
    </row>
    <row r="76" spans="1:30" ht="12.75" customHeight="1" x14ac:dyDescent="0.4">
      <c r="A76" s="79">
        <f t="shared" si="7"/>
        <v>65</v>
      </c>
      <c r="B76" s="27"/>
      <c r="C76" s="126"/>
      <c r="D76" s="127"/>
      <c r="E76" s="127"/>
      <c r="F76" s="128"/>
      <c r="G76" s="82"/>
      <c r="H76" s="27"/>
      <c r="I76" s="64">
        <f t="shared" si="3"/>
        <v>0</v>
      </c>
      <c r="J76" s="112"/>
      <c r="K76" s="33"/>
      <c r="L76" s="110"/>
      <c r="M76" s="15">
        <f>IF(OR(C76="VACANT",K76=0),0,(L76/AC76))</f>
        <v>0</v>
      </c>
      <c r="N76" s="23" t="str">
        <f t="shared" ref="N76:N139" si="8">IF(K76&lt;=0.5,IF(M76&gt;0.5,"Fail"," "),IF(K76&lt;=0.8,IF(M76&gt;0.8,"Fail"," ")," "))</f>
        <v xml:space="preserve"> </v>
      </c>
      <c r="O76" s="24">
        <f t="shared" si="5"/>
        <v>0</v>
      </c>
      <c r="P76" s="28"/>
      <c r="Q76" s="28"/>
      <c r="R76" s="63">
        <f t="shared" si="6"/>
        <v>0</v>
      </c>
      <c r="S76" s="67" t="str">
        <f t="shared" ref="S76:S139" si="9">IF(J76&gt;0,IF(R76*12&gt;L76,"Fail",""),"")</f>
        <v/>
      </c>
      <c r="T76" s="25" t="str">
        <f>IF(R76&gt;0,IF(R76&gt;O76,"Fail",""),IF(F76="Vacant","",""))</f>
        <v/>
      </c>
      <c r="U76" s="85"/>
      <c r="V76" s="85"/>
      <c r="W76" s="85"/>
      <c r="X76" s="70"/>
      <c r="Y76" s="214"/>
      <c r="Z76" s="2"/>
      <c r="AA76" s="71">
        <f>IF(I76=1.5,$M$7,IF(I76=2.5,$N$7,IF(I76=3.5,$O$7,IF(I76=4.5,$P$7,IF(I76=5.5,$Q$7,IF(I76=6.5,$R$7,IF(I76=7.5,$S$7,IF(I76=8.5,$T$7,0))))))))</f>
        <v>0</v>
      </c>
      <c r="AB76" s="18">
        <f>IF(I76=1,$M$6,IF(I76=2,$N$6,IF(I76=3,$O$6,IF(I76=4,$P$6,IF(I76=5,$Q$6,IF(I76=6,$R$6,IF(I76=7,$S$6,IF(I76=8,$T$6,AA76))))))))</f>
        <v>0</v>
      </c>
      <c r="AC76" s="16">
        <f>IF(J76=1,$M$6,IF(J76=2,$N$6,IF(J76=3,$O$6,IF(J76=4,$P$6,IF(J76=5,$Q$6,IF(J76=6,$R$6,IF(J76=7,$S$6,IF(J76=8,$T$6,0))))))))</f>
        <v>0</v>
      </c>
      <c r="AD76" s="16">
        <f>(K76*AB76)</f>
        <v>0</v>
      </c>
    </row>
    <row r="77" spans="1:30" ht="12.75" customHeight="1" x14ac:dyDescent="0.4">
      <c r="A77" s="79">
        <f t="shared" si="7"/>
        <v>66</v>
      </c>
      <c r="B77" s="27"/>
      <c r="C77" s="126"/>
      <c r="D77" s="127"/>
      <c r="E77" s="127"/>
      <c r="F77" s="128"/>
      <c r="G77" s="82"/>
      <c r="H77" s="27"/>
      <c r="I77" s="64">
        <f t="shared" ref="I77:I140" si="10">IF(C77&lt;&gt;"",IF(H77&lt;1,1,(H77*1.5)),0)</f>
        <v>0</v>
      </c>
      <c r="J77" s="112"/>
      <c r="K77" s="33"/>
      <c r="L77" s="110"/>
      <c r="M77" s="15">
        <f>IF(OR(C77="VACANT",K77=0),0,(L77/AC77))</f>
        <v>0</v>
      </c>
      <c r="N77" s="23" t="str">
        <f t="shared" si="8"/>
        <v xml:space="preserve"> </v>
      </c>
      <c r="O77" s="24">
        <f t="shared" ref="O77:O140" si="11">+AD77/12*0.3</f>
        <v>0</v>
      </c>
      <c r="P77" s="28"/>
      <c r="Q77" s="28"/>
      <c r="R77" s="63">
        <f t="shared" ref="R77:R140" si="12">P77-Q77</f>
        <v>0</v>
      </c>
      <c r="S77" s="67" t="str">
        <f t="shared" si="9"/>
        <v/>
      </c>
      <c r="T77" s="25" t="str">
        <f>IF(R77&gt;0,IF(R77&gt;O77,"Fail",""),IF(F77="Vacant","",""))</f>
        <v/>
      </c>
      <c r="U77" s="85"/>
      <c r="V77" s="85"/>
      <c r="W77" s="85"/>
      <c r="X77" s="70"/>
      <c r="Y77" s="214"/>
      <c r="Z77" s="2"/>
      <c r="AA77" s="71">
        <f>IF(I77=1.5,$M$7,IF(I77=2.5,$N$7,IF(I77=3.5,$O$7,IF(I77=4.5,$P$7,IF(I77=5.5,$Q$7,IF(I77=6.5,$R$7,IF(I77=7.5,$S$7,IF(I77=8.5,$T$7,0))))))))</f>
        <v>0</v>
      </c>
      <c r="AB77" s="18">
        <f>IF(I77=1,$M$6,IF(I77=2,$N$6,IF(I77=3,$O$6,IF(I77=4,$P$6,IF(I77=5,$Q$6,IF(I77=6,$R$6,IF(I77=7,$S$6,IF(I77=8,$T$6,AA77))))))))</f>
        <v>0</v>
      </c>
      <c r="AC77" s="16">
        <f>IF(J77=1,$M$6,IF(J77=2,$N$6,IF(J77=3,$O$6,IF(J77=4,$P$6,IF(J77=5,$Q$6,IF(J77=6,$R$6,IF(J77=7,$S$6,IF(J77=8,$T$6,0))))))))</f>
        <v>0</v>
      </c>
      <c r="AD77" s="16">
        <f>(K77*AB77)</f>
        <v>0</v>
      </c>
    </row>
    <row r="78" spans="1:30" ht="12.75" customHeight="1" x14ac:dyDescent="0.4">
      <c r="A78" s="79">
        <f t="shared" ref="A78:A141" si="13">A77+1</f>
        <v>67</v>
      </c>
      <c r="B78" s="27"/>
      <c r="C78" s="126"/>
      <c r="D78" s="127"/>
      <c r="E78" s="127"/>
      <c r="F78" s="128"/>
      <c r="G78" s="82"/>
      <c r="H78" s="27"/>
      <c r="I78" s="64">
        <f t="shared" si="10"/>
        <v>0</v>
      </c>
      <c r="J78" s="112"/>
      <c r="K78" s="33"/>
      <c r="L78" s="110"/>
      <c r="M78" s="15">
        <f>IF(OR(C78="VACANT",K78=0),0,(L78/AC78))</f>
        <v>0</v>
      </c>
      <c r="N78" s="23" t="str">
        <f t="shared" si="8"/>
        <v xml:space="preserve"> </v>
      </c>
      <c r="O78" s="24">
        <f t="shared" si="11"/>
        <v>0</v>
      </c>
      <c r="P78" s="28"/>
      <c r="Q78" s="28"/>
      <c r="R78" s="63">
        <f t="shared" si="12"/>
        <v>0</v>
      </c>
      <c r="S78" s="67" t="str">
        <f t="shared" si="9"/>
        <v/>
      </c>
      <c r="T78" s="25" t="str">
        <f>IF(R78&gt;0,IF(R78&gt;O78,"Fail",""),IF(F78="Vacant","",""))</f>
        <v/>
      </c>
      <c r="U78" s="85"/>
      <c r="V78" s="85"/>
      <c r="W78" s="85"/>
      <c r="X78" s="70"/>
      <c r="Y78" s="214"/>
      <c r="Z78" s="2"/>
      <c r="AA78" s="71">
        <f>IF(I78=1.5,$M$7,IF(I78=2.5,$N$7,IF(I78=3.5,$O$7,IF(I78=4.5,$P$7,IF(I78=5.5,$Q$7,IF(I78=6.5,$R$7,IF(I78=7.5,$S$7,IF(I78=8.5,$T$7,0))))))))</f>
        <v>0</v>
      </c>
      <c r="AB78" s="18">
        <f>IF(I78=1,$M$6,IF(I78=2,$N$6,IF(I78=3,$O$6,IF(I78=4,$P$6,IF(I78=5,$Q$6,IF(I78=6,$R$6,IF(I78=7,$S$6,IF(I78=8,$T$6,AA78))))))))</f>
        <v>0</v>
      </c>
      <c r="AC78" s="16">
        <f>IF(J78=1,$M$6,IF(J78=2,$N$6,IF(J78=3,$O$6,IF(J78=4,$P$6,IF(J78=5,$Q$6,IF(J78=6,$R$6,IF(J78=7,$S$6,IF(J78=8,$T$6,0))))))))</f>
        <v>0</v>
      </c>
      <c r="AD78" s="16">
        <f>(K78*AB78)</f>
        <v>0</v>
      </c>
    </row>
    <row r="79" spans="1:30" ht="12.75" customHeight="1" x14ac:dyDescent="0.4">
      <c r="A79" s="79">
        <f t="shared" si="13"/>
        <v>68</v>
      </c>
      <c r="B79" s="27"/>
      <c r="C79" s="126"/>
      <c r="D79" s="127"/>
      <c r="E79" s="127"/>
      <c r="F79" s="128"/>
      <c r="G79" s="82"/>
      <c r="H79" s="27"/>
      <c r="I79" s="64">
        <f t="shared" si="10"/>
        <v>0</v>
      </c>
      <c r="J79" s="112"/>
      <c r="K79" s="33"/>
      <c r="L79" s="110"/>
      <c r="M79" s="15">
        <f>IF(OR(C79="VACANT",K79=0),0,(L79/AC79))</f>
        <v>0</v>
      </c>
      <c r="N79" s="23" t="str">
        <f t="shared" si="8"/>
        <v xml:space="preserve"> </v>
      </c>
      <c r="O79" s="24">
        <f t="shared" si="11"/>
        <v>0</v>
      </c>
      <c r="P79" s="28"/>
      <c r="Q79" s="28"/>
      <c r="R79" s="63">
        <f t="shared" si="12"/>
        <v>0</v>
      </c>
      <c r="S79" s="67" t="str">
        <f t="shared" si="9"/>
        <v/>
      </c>
      <c r="T79" s="25" t="str">
        <f>IF(R79&gt;0,IF(R79&gt;O79,"Fail",""),IF(F79="Vacant","",""))</f>
        <v/>
      </c>
      <c r="U79" s="85"/>
      <c r="V79" s="85"/>
      <c r="W79" s="85"/>
      <c r="X79" s="70"/>
      <c r="Y79" s="214"/>
      <c r="Z79" s="2"/>
      <c r="AA79" s="71">
        <f>IF(I79=1.5,$M$7,IF(I79=2.5,$N$7,IF(I79=3.5,$O$7,IF(I79=4.5,$P$7,IF(I79=5.5,$Q$7,IF(I79=6.5,$R$7,IF(I79=7.5,$S$7,IF(I79=8.5,$T$7,0))))))))</f>
        <v>0</v>
      </c>
      <c r="AB79" s="18">
        <f>IF(I79=1,$M$6,IF(I79=2,$N$6,IF(I79=3,$O$6,IF(I79=4,$P$6,IF(I79=5,$Q$6,IF(I79=6,$R$6,IF(I79=7,$S$6,IF(I79=8,$T$6,AA79))))))))</f>
        <v>0</v>
      </c>
      <c r="AC79" s="16">
        <f>IF(J79=1,$M$6,IF(J79=2,$N$6,IF(J79=3,$O$6,IF(J79=4,$P$6,IF(J79=5,$Q$6,IF(J79=6,$R$6,IF(J79=7,$S$6,IF(J79=8,$T$6,0))))))))</f>
        <v>0</v>
      </c>
      <c r="AD79" s="16">
        <f>(K79*AB79)</f>
        <v>0</v>
      </c>
    </row>
    <row r="80" spans="1:30" ht="12.75" customHeight="1" x14ac:dyDescent="0.4">
      <c r="A80" s="79">
        <f t="shared" si="13"/>
        <v>69</v>
      </c>
      <c r="B80" s="27"/>
      <c r="C80" s="126"/>
      <c r="D80" s="127"/>
      <c r="E80" s="127"/>
      <c r="F80" s="128"/>
      <c r="G80" s="82"/>
      <c r="H80" s="27"/>
      <c r="I80" s="64">
        <f t="shared" si="10"/>
        <v>0</v>
      </c>
      <c r="J80" s="112"/>
      <c r="K80" s="33"/>
      <c r="L80" s="110"/>
      <c r="M80" s="15">
        <f>IF(OR(C80="VACANT",K80=0),0,(L80/AC80))</f>
        <v>0</v>
      </c>
      <c r="N80" s="23" t="str">
        <f t="shared" si="8"/>
        <v xml:space="preserve"> </v>
      </c>
      <c r="O80" s="24">
        <f t="shared" si="11"/>
        <v>0</v>
      </c>
      <c r="P80" s="28"/>
      <c r="Q80" s="28"/>
      <c r="R80" s="63">
        <f t="shared" si="12"/>
        <v>0</v>
      </c>
      <c r="S80" s="67" t="str">
        <f t="shared" si="9"/>
        <v/>
      </c>
      <c r="T80" s="25" t="str">
        <f>IF(R80&gt;0,IF(R80&gt;O80,"Fail",""),IF(F80="Vacant","",""))</f>
        <v/>
      </c>
      <c r="U80" s="85"/>
      <c r="V80" s="85"/>
      <c r="W80" s="85"/>
      <c r="X80" s="70"/>
      <c r="Y80" s="214"/>
      <c r="Z80" s="2"/>
      <c r="AA80" s="71">
        <f>IF(I80=1.5,$M$7,IF(I80=2.5,$N$7,IF(I80=3.5,$O$7,IF(I80=4.5,$P$7,IF(I80=5.5,$Q$7,IF(I80=6.5,$R$7,IF(I80=7.5,$S$7,IF(I80=8.5,$T$7,0))))))))</f>
        <v>0</v>
      </c>
      <c r="AB80" s="18">
        <f>IF(I80=1,$M$6,IF(I80=2,$N$6,IF(I80=3,$O$6,IF(I80=4,$P$6,IF(I80=5,$Q$6,IF(I80=6,$R$6,IF(I80=7,$S$6,IF(I80=8,$T$6,AA80))))))))</f>
        <v>0</v>
      </c>
      <c r="AC80" s="16">
        <f>IF(J80=1,$M$6,IF(J80=2,$N$6,IF(J80=3,$O$6,IF(J80=4,$P$6,IF(J80=5,$Q$6,IF(J80=6,$R$6,IF(J80=7,$S$6,IF(J80=8,$T$6,0))))))))</f>
        <v>0</v>
      </c>
      <c r="AD80" s="16">
        <f>(K80*AB80)</f>
        <v>0</v>
      </c>
    </row>
    <row r="81" spans="1:33" ht="12.75" customHeight="1" x14ac:dyDescent="0.4">
      <c r="A81" s="79">
        <f t="shared" si="13"/>
        <v>70</v>
      </c>
      <c r="B81" s="27"/>
      <c r="C81" s="126"/>
      <c r="D81" s="127"/>
      <c r="E81" s="127"/>
      <c r="F81" s="128"/>
      <c r="G81" s="82"/>
      <c r="H81" s="27"/>
      <c r="I81" s="64">
        <f t="shared" si="10"/>
        <v>0</v>
      </c>
      <c r="J81" s="112"/>
      <c r="K81" s="33"/>
      <c r="L81" s="110"/>
      <c r="M81" s="15">
        <f>IF(OR(C81="VACANT",K81=0),0,(L81/AC81))</f>
        <v>0</v>
      </c>
      <c r="N81" s="23" t="str">
        <f t="shared" si="8"/>
        <v xml:space="preserve"> </v>
      </c>
      <c r="O81" s="24">
        <f t="shared" si="11"/>
        <v>0</v>
      </c>
      <c r="P81" s="28"/>
      <c r="Q81" s="28"/>
      <c r="R81" s="63">
        <f t="shared" si="12"/>
        <v>0</v>
      </c>
      <c r="S81" s="67" t="str">
        <f t="shared" si="9"/>
        <v/>
      </c>
      <c r="T81" s="25" t="str">
        <f>IF(R81&gt;0,IF(R81&gt;O81,"Fail",""),IF(F81="Vacant","",""))</f>
        <v/>
      </c>
      <c r="U81" s="85"/>
      <c r="V81" s="85"/>
      <c r="W81" s="85"/>
      <c r="X81" s="70"/>
      <c r="Y81" s="214"/>
      <c r="Z81" s="2"/>
      <c r="AA81" s="71">
        <f>IF(I81=1.5,$M$7,IF(I81=2.5,$N$7,IF(I81=3.5,$O$7,IF(I81=4.5,$P$7,IF(I81=5.5,$Q$7,IF(I81=6.5,$R$7,IF(I81=7.5,$S$7,IF(I81=8.5,$T$7,0))))))))</f>
        <v>0</v>
      </c>
      <c r="AB81" s="18">
        <f>IF(I81=1,$M$6,IF(I81=2,$N$6,IF(I81=3,$O$6,IF(I81=4,$P$6,IF(I81=5,$Q$6,IF(I81=6,$R$6,IF(I81=7,$S$6,IF(I81=8,$T$6,AA81))))))))</f>
        <v>0</v>
      </c>
      <c r="AC81" s="16">
        <f>IF(J81=1,$M$6,IF(J81=2,$N$6,IF(J81=3,$O$6,IF(J81=4,$P$6,IF(J81=5,$Q$6,IF(J81=6,$R$6,IF(J81=7,$S$6,IF(J81=8,$T$6,0))))))))</f>
        <v>0</v>
      </c>
      <c r="AD81" s="16">
        <f>(K81*AB81)</f>
        <v>0</v>
      </c>
    </row>
    <row r="82" spans="1:33" ht="12.75" customHeight="1" x14ac:dyDescent="0.4">
      <c r="A82" s="79">
        <f t="shared" si="13"/>
        <v>71</v>
      </c>
      <c r="B82" s="27"/>
      <c r="C82" s="126"/>
      <c r="D82" s="127"/>
      <c r="E82" s="127"/>
      <c r="F82" s="128"/>
      <c r="G82" s="82"/>
      <c r="H82" s="27"/>
      <c r="I82" s="64">
        <f t="shared" si="10"/>
        <v>0</v>
      </c>
      <c r="J82" s="112"/>
      <c r="K82" s="33"/>
      <c r="L82" s="110"/>
      <c r="M82" s="15">
        <f>IF(OR(C82="VACANT",K82=0),0,(L82/AC82))</f>
        <v>0</v>
      </c>
      <c r="N82" s="23" t="str">
        <f t="shared" si="8"/>
        <v xml:space="preserve"> </v>
      </c>
      <c r="O82" s="24">
        <f t="shared" si="11"/>
        <v>0</v>
      </c>
      <c r="P82" s="28"/>
      <c r="Q82" s="28"/>
      <c r="R82" s="63">
        <f t="shared" si="12"/>
        <v>0</v>
      </c>
      <c r="S82" s="67" t="str">
        <f t="shared" si="9"/>
        <v/>
      </c>
      <c r="T82" s="25" t="str">
        <f>IF(R82&gt;0,IF(R82&gt;O82,"Fail",""),IF(F82="Vacant","",""))</f>
        <v/>
      </c>
      <c r="U82" s="85"/>
      <c r="V82" s="85"/>
      <c r="W82" s="85"/>
      <c r="X82" s="70"/>
      <c r="Y82" s="214"/>
      <c r="Z82" s="2"/>
      <c r="AA82" s="71">
        <f>IF(I82=1.5,$M$7,IF(I82=2.5,$N$7,IF(I82=3.5,$O$7,IF(I82=4.5,$P$7,IF(I82=5.5,$Q$7,IF(I82=6.5,$R$7,IF(I82=7.5,$S$7,IF(I82=8.5,$T$7,0))))))))</f>
        <v>0</v>
      </c>
      <c r="AB82" s="18">
        <f>IF(I82=1,$M$6,IF(I82=2,$N$6,IF(I82=3,$O$6,IF(I82=4,$P$6,IF(I82=5,$Q$6,IF(I82=6,$R$6,IF(I82=7,$S$6,IF(I82=8,$T$6,AA82))))))))</f>
        <v>0</v>
      </c>
      <c r="AC82" s="16">
        <f>IF(J82=1,$M$6,IF(J82=2,$N$6,IF(J82=3,$O$6,IF(J82=4,$P$6,IF(J82=5,$Q$6,IF(J82=6,$R$6,IF(J82=7,$S$6,IF(J82=8,$T$6,0))))))))</f>
        <v>0</v>
      </c>
      <c r="AD82" s="16">
        <f>(K82*AB82)</f>
        <v>0</v>
      </c>
    </row>
    <row r="83" spans="1:33" ht="12.75" customHeight="1" x14ac:dyDescent="0.4">
      <c r="A83" s="79">
        <f t="shared" si="13"/>
        <v>72</v>
      </c>
      <c r="B83" s="27"/>
      <c r="C83" s="126"/>
      <c r="D83" s="127"/>
      <c r="E83" s="127"/>
      <c r="F83" s="128"/>
      <c r="G83" s="82"/>
      <c r="H83" s="27"/>
      <c r="I83" s="64">
        <f t="shared" si="10"/>
        <v>0</v>
      </c>
      <c r="J83" s="112"/>
      <c r="K83" s="33"/>
      <c r="L83" s="110"/>
      <c r="M83" s="15">
        <f>IF(OR(C83="VACANT",K83=0),0,(L83/AC83))</f>
        <v>0</v>
      </c>
      <c r="N83" s="23" t="str">
        <f t="shared" si="8"/>
        <v xml:space="preserve"> </v>
      </c>
      <c r="O83" s="24">
        <f t="shared" si="11"/>
        <v>0</v>
      </c>
      <c r="P83" s="28"/>
      <c r="Q83" s="28"/>
      <c r="R83" s="63">
        <f t="shared" si="12"/>
        <v>0</v>
      </c>
      <c r="S83" s="67" t="str">
        <f t="shared" si="9"/>
        <v/>
      </c>
      <c r="T83" s="25" t="str">
        <f>IF(R83&gt;0,IF(R83&gt;O83,"Fail",""),IF(F83="Vacant","",""))</f>
        <v/>
      </c>
      <c r="U83" s="85"/>
      <c r="V83" s="85"/>
      <c r="W83" s="85"/>
      <c r="X83" s="70"/>
      <c r="Y83" s="214"/>
      <c r="Z83" s="2"/>
      <c r="AA83" s="71">
        <f>IF(I83=1.5,$M$7,IF(I83=2.5,$N$7,IF(I83=3.5,$O$7,IF(I83=4.5,$P$7,IF(I83=5.5,$Q$7,IF(I83=6.5,$R$7,IF(I83=7.5,$S$7,IF(I83=8.5,$T$7,0))))))))</f>
        <v>0</v>
      </c>
      <c r="AB83" s="18">
        <f>IF(I83=1,$M$6,IF(I83=2,$N$6,IF(I83=3,$O$6,IF(I83=4,$P$6,IF(I83=5,$Q$6,IF(I83=6,$R$6,IF(I83=7,$S$6,IF(I83=8,$T$6,AA83))))))))</f>
        <v>0</v>
      </c>
      <c r="AC83" s="16">
        <f>IF(J83=1,$M$6,IF(J83=2,$N$6,IF(J83=3,$O$6,IF(J83=4,$P$6,IF(J83=5,$Q$6,IF(J83=6,$R$6,IF(J83=7,$S$6,IF(J83=8,$T$6,0))))))))</f>
        <v>0</v>
      </c>
      <c r="AD83" s="16">
        <f>(K83*AB83)</f>
        <v>0</v>
      </c>
    </row>
    <row r="84" spans="1:33" ht="12.75" customHeight="1" x14ac:dyDescent="0.4">
      <c r="A84" s="79">
        <f t="shared" si="13"/>
        <v>73</v>
      </c>
      <c r="B84" s="27"/>
      <c r="C84" s="126"/>
      <c r="D84" s="127"/>
      <c r="E84" s="127"/>
      <c r="F84" s="128"/>
      <c r="G84" s="82"/>
      <c r="H84" s="27"/>
      <c r="I84" s="64">
        <f t="shared" si="10"/>
        <v>0</v>
      </c>
      <c r="J84" s="112"/>
      <c r="K84" s="33"/>
      <c r="L84" s="110"/>
      <c r="M84" s="15">
        <f>IF(OR(C84="VACANT",K84=0),0,(L84/AC84))</f>
        <v>0</v>
      </c>
      <c r="N84" s="23" t="str">
        <f t="shared" si="8"/>
        <v xml:space="preserve"> </v>
      </c>
      <c r="O84" s="24">
        <f t="shared" si="11"/>
        <v>0</v>
      </c>
      <c r="P84" s="28"/>
      <c r="Q84" s="28"/>
      <c r="R84" s="63">
        <f t="shared" si="12"/>
        <v>0</v>
      </c>
      <c r="S84" s="67" t="str">
        <f t="shared" si="9"/>
        <v/>
      </c>
      <c r="T84" s="25" t="str">
        <f>IF(R84&gt;0,IF(R84&gt;O84,"Fail",""),IF(F84="Vacant","",""))</f>
        <v/>
      </c>
      <c r="U84" s="85"/>
      <c r="V84" s="85"/>
      <c r="W84" s="85"/>
      <c r="X84" s="70"/>
      <c r="Y84" s="214"/>
      <c r="Z84" s="2"/>
      <c r="AA84" s="71">
        <f>IF(I84=1.5,$M$7,IF(I84=2.5,$N$7,IF(I84=3.5,$O$7,IF(I84=4.5,$P$7,IF(I84=5.5,$Q$7,IF(I84=6.5,$R$7,IF(I84=7.5,$S$7,IF(I84=8.5,$T$7,0))))))))</f>
        <v>0</v>
      </c>
      <c r="AB84" s="18">
        <f>IF(I84=1,$M$6,IF(I84=2,$N$6,IF(I84=3,$O$6,IF(I84=4,$P$6,IF(I84=5,$Q$6,IF(I84=6,$R$6,IF(I84=7,$S$6,IF(I84=8,$T$6,AA84))))))))</f>
        <v>0</v>
      </c>
      <c r="AC84" s="16">
        <f>IF(J84=1,$M$6,IF(J84=2,$N$6,IF(J84=3,$O$6,IF(J84=4,$P$6,IF(J84=5,$Q$6,IF(J84=6,$R$6,IF(J84=7,$S$6,IF(J84=8,$T$6,0))))))))</f>
        <v>0</v>
      </c>
      <c r="AD84" s="16">
        <f>(K84*AB84)</f>
        <v>0</v>
      </c>
    </row>
    <row r="85" spans="1:33" ht="12.75" customHeight="1" x14ac:dyDescent="0.4">
      <c r="A85" s="79">
        <f t="shared" si="13"/>
        <v>74</v>
      </c>
      <c r="B85" s="27"/>
      <c r="C85" s="126"/>
      <c r="D85" s="127"/>
      <c r="E85" s="127"/>
      <c r="F85" s="128"/>
      <c r="G85" s="82"/>
      <c r="H85" s="27"/>
      <c r="I85" s="64">
        <f t="shared" si="10"/>
        <v>0</v>
      </c>
      <c r="J85" s="112"/>
      <c r="K85" s="33"/>
      <c r="L85" s="110"/>
      <c r="M85" s="15">
        <f>IF(OR(C85="VACANT",K85=0),0,(L85/AC85))</f>
        <v>0</v>
      </c>
      <c r="N85" s="23" t="str">
        <f t="shared" si="8"/>
        <v xml:space="preserve"> </v>
      </c>
      <c r="O85" s="24">
        <f t="shared" si="11"/>
        <v>0</v>
      </c>
      <c r="P85" s="28"/>
      <c r="Q85" s="28"/>
      <c r="R85" s="63">
        <f t="shared" si="12"/>
        <v>0</v>
      </c>
      <c r="S85" s="67" t="str">
        <f t="shared" si="9"/>
        <v/>
      </c>
      <c r="T85" s="25" t="str">
        <f>IF(R85&gt;0,IF(R85&gt;O85,"Fail",""),IF(F85="Vacant","",""))</f>
        <v/>
      </c>
      <c r="U85" s="85"/>
      <c r="V85" s="85"/>
      <c r="W85" s="85"/>
      <c r="X85" s="70"/>
      <c r="Y85" s="214"/>
      <c r="Z85" s="2"/>
      <c r="AA85" s="71">
        <f>IF(I85=1.5,$M$7,IF(I85=2.5,$N$7,IF(I85=3.5,$O$7,IF(I85=4.5,$P$7,IF(I85=5.5,$Q$7,IF(I85=6.5,$R$7,IF(I85=7.5,$S$7,IF(I85=8.5,$T$7,0))))))))</f>
        <v>0</v>
      </c>
      <c r="AB85" s="18">
        <f>IF(I85=1,$M$6,IF(I85=2,$N$6,IF(I85=3,$O$6,IF(I85=4,$P$6,IF(I85=5,$Q$6,IF(I85=6,$R$6,IF(I85=7,$S$6,IF(I85=8,$T$6,AA85))))))))</f>
        <v>0</v>
      </c>
      <c r="AC85" s="16">
        <f>IF(J85=1,$M$6,IF(J85=2,$N$6,IF(J85=3,$O$6,IF(J85=4,$P$6,IF(J85=5,$Q$6,IF(J85=6,$R$6,IF(J85=7,$S$6,IF(J85=8,$T$6,0))))))))</f>
        <v>0</v>
      </c>
      <c r="AD85" s="16">
        <f>(K85*AB85)</f>
        <v>0</v>
      </c>
    </row>
    <row r="86" spans="1:33" ht="12.75" customHeight="1" x14ac:dyDescent="0.4">
      <c r="A86" s="79">
        <f t="shared" si="13"/>
        <v>75</v>
      </c>
      <c r="B86" s="27"/>
      <c r="C86" s="126"/>
      <c r="D86" s="127"/>
      <c r="E86" s="127"/>
      <c r="F86" s="128"/>
      <c r="G86" s="82"/>
      <c r="H86" s="27"/>
      <c r="I86" s="64">
        <f t="shared" si="10"/>
        <v>0</v>
      </c>
      <c r="J86" s="112"/>
      <c r="K86" s="33"/>
      <c r="L86" s="110"/>
      <c r="M86" s="15">
        <f>IF(OR(C86="VACANT",K86=0),0,(L86/AC86))</f>
        <v>0</v>
      </c>
      <c r="N86" s="23" t="str">
        <f t="shared" si="8"/>
        <v xml:space="preserve"> </v>
      </c>
      <c r="O86" s="24">
        <f t="shared" si="11"/>
        <v>0</v>
      </c>
      <c r="P86" s="28"/>
      <c r="Q86" s="28"/>
      <c r="R86" s="63">
        <f t="shared" si="12"/>
        <v>0</v>
      </c>
      <c r="S86" s="67" t="str">
        <f t="shared" si="9"/>
        <v/>
      </c>
      <c r="T86" s="25" t="str">
        <f>IF(R86&gt;0,IF(R86&gt;O86,"Fail",""),IF(F86="Vacant","",""))</f>
        <v/>
      </c>
      <c r="U86" s="85"/>
      <c r="V86" s="85"/>
      <c r="W86" s="85"/>
      <c r="X86" s="70"/>
      <c r="Y86" s="214"/>
      <c r="Z86" s="2"/>
      <c r="AA86" s="71">
        <f>IF(I86=1.5,$M$7,IF(I86=2.5,$N$7,IF(I86=3.5,$O$7,IF(I86=4.5,$P$7,IF(I86=5.5,$Q$7,IF(I86=6.5,$R$7,IF(I86=7.5,$S$7,IF(I86=8.5,$T$7,0))))))))</f>
        <v>0</v>
      </c>
      <c r="AB86" s="18">
        <f>IF(I86=1,$M$6,IF(I86=2,$N$6,IF(I86=3,$O$6,IF(I86=4,$P$6,IF(I86=5,$Q$6,IF(I86=6,$R$6,IF(I86=7,$S$6,IF(I86=8,$T$6,AA86))))))))</f>
        <v>0</v>
      </c>
      <c r="AC86" s="16">
        <f>IF(J86=1,$M$6,IF(J86=2,$N$6,IF(J86=3,$O$6,IF(J86=4,$P$6,IF(J86=5,$Q$6,IF(J86=6,$R$6,IF(J86=7,$S$6,IF(J86=8,$T$6,0))))))))</f>
        <v>0</v>
      </c>
      <c r="AD86" s="16">
        <f>(K86*AB86)</f>
        <v>0</v>
      </c>
    </row>
    <row r="87" spans="1:33" ht="12.75" customHeight="1" x14ac:dyDescent="0.4">
      <c r="A87" s="79">
        <f t="shared" si="13"/>
        <v>76</v>
      </c>
      <c r="B87" s="27"/>
      <c r="C87" s="126"/>
      <c r="D87" s="127"/>
      <c r="E87" s="127"/>
      <c r="F87" s="128"/>
      <c r="G87" s="82"/>
      <c r="H87" s="27"/>
      <c r="I87" s="64">
        <f t="shared" si="10"/>
        <v>0</v>
      </c>
      <c r="J87" s="112"/>
      <c r="K87" s="33"/>
      <c r="L87" s="110"/>
      <c r="M87" s="15">
        <f>IF(OR(C87="VACANT",K87=0),0,(L87/AC87))</f>
        <v>0</v>
      </c>
      <c r="N87" s="23" t="str">
        <f t="shared" si="8"/>
        <v xml:space="preserve"> </v>
      </c>
      <c r="O87" s="24">
        <f t="shared" si="11"/>
        <v>0</v>
      </c>
      <c r="P87" s="28"/>
      <c r="Q87" s="28"/>
      <c r="R87" s="63">
        <f t="shared" si="12"/>
        <v>0</v>
      </c>
      <c r="S87" s="67" t="str">
        <f t="shared" si="9"/>
        <v/>
      </c>
      <c r="T87" s="25" t="str">
        <f>IF(R87&gt;0,IF(R87&gt;O87,"Fail",""),IF(F87="Vacant","",""))</f>
        <v/>
      </c>
      <c r="U87" s="85"/>
      <c r="V87" s="85"/>
      <c r="W87" s="85"/>
      <c r="X87" s="70"/>
      <c r="Y87" s="214"/>
      <c r="Z87" s="2"/>
      <c r="AA87" s="71">
        <f>IF(I87=1.5,$M$7,IF(I87=2.5,$N$7,IF(I87=3.5,$O$7,IF(I87=4.5,$P$7,IF(I87=5.5,$Q$7,IF(I87=6.5,$R$7,IF(I87=7.5,$S$7,IF(I87=8.5,$T$7,0))))))))</f>
        <v>0</v>
      </c>
      <c r="AB87" s="18">
        <f>IF(I87=1,$M$6,IF(I87=2,$N$6,IF(I87=3,$O$6,IF(I87=4,$P$6,IF(I87=5,$Q$6,IF(I87=6,$R$6,IF(I87=7,$S$6,IF(I87=8,$T$6,AA87))))))))</f>
        <v>0</v>
      </c>
      <c r="AC87" s="16">
        <f>IF(J87=1,$M$6,IF(J87=2,$N$6,IF(J87=3,$O$6,IF(J87=4,$P$6,IF(J87=5,$Q$6,IF(J87=6,$R$6,IF(J87=7,$S$6,IF(J87=8,$T$6,0))))))))</f>
        <v>0</v>
      </c>
      <c r="AD87" s="16">
        <f>(K87*AB87)</f>
        <v>0</v>
      </c>
    </row>
    <row r="88" spans="1:33" ht="12.75" customHeight="1" x14ac:dyDescent="0.4">
      <c r="A88" s="79">
        <f t="shared" si="13"/>
        <v>77</v>
      </c>
      <c r="B88" s="27"/>
      <c r="C88" s="126"/>
      <c r="D88" s="127"/>
      <c r="E88" s="127"/>
      <c r="F88" s="128"/>
      <c r="G88" s="82"/>
      <c r="H88" s="27"/>
      <c r="I88" s="64">
        <f t="shared" si="10"/>
        <v>0</v>
      </c>
      <c r="J88" s="112"/>
      <c r="K88" s="33"/>
      <c r="L88" s="110"/>
      <c r="M88" s="15">
        <f>IF(OR(C88="VACANT",K88=0),0,(L88/AC88))</f>
        <v>0</v>
      </c>
      <c r="N88" s="23" t="str">
        <f t="shared" si="8"/>
        <v xml:space="preserve"> </v>
      </c>
      <c r="O88" s="24">
        <f t="shared" si="11"/>
        <v>0</v>
      </c>
      <c r="P88" s="28"/>
      <c r="Q88" s="28"/>
      <c r="R88" s="63">
        <f t="shared" si="12"/>
        <v>0</v>
      </c>
      <c r="S88" s="67" t="str">
        <f t="shared" si="9"/>
        <v/>
      </c>
      <c r="T88" s="25" t="str">
        <f>IF(R88&gt;0,IF(R88&gt;O88,"Fail",""),IF(F88="Vacant","",""))</f>
        <v/>
      </c>
      <c r="U88" s="85"/>
      <c r="V88" s="85"/>
      <c r="W88" s="85"/>
      <c r="X88" s="70"/>
      <c r="Y88" s="214"/>
      <c r="Z88" s="2"/>
      <c r="AA88" s="71">
        <f>IF(I88=1.5,$M$7,IF(I88=2.5,$N$7,IF(I88=3.5,$O$7,IF(I88=4.5,$P$7,IF(I88=5.5,$Q$7,IF(I88=6.5,$R$7,IF(I88=7.5,$S$7,IF(I88=8.5,$T$7,0))))))))</f>
        <v>0</v>
      </c>
      <c r="AB88" s="18">
        <f>IF(I88=1,$M$6,IF(I88=2,$N$6,IF(I88=3,$O$6,IF(I88=4,$P$6,IF(I88=5,$Q$6,IF(I88=6,$R$6,IF(I88=7,$S$6,IF(I88=8,$T$6,AA88))))))))</f>
        <v>0</v>
      </c>
      <c r="AC88" s="16">
        <f>IF(J88=1,$M$6,IF(J88=2,$N$6,IF(J88=3,$O$6,IF(J88=4,$P$6,IF(J88=5,$Q$6,IF(J88=6,$R$6,IF(J88=7,$S$6,IF(J88=8,$T$6,0))))))))</f>
        <v>0</v>
      </c>
      <c r="AD88" s="16">
        <f>(K88*AB88)</f>
        <v>0</v>
      </c>
    </row>
    <row r="89" spans="1:33" ht="12.75" customHeight="1" x14ac:dyDescent="0.4">
      <c r="A89" s="79">
        <f t="shared" si="13"/>
        <v>78</v>
      </c>
      <c r="B89" s="27"/>
      <c r="C89" s="126"/>
      <c r="D89" s="127"/>
      <c r="E89" s="127"/>
      <c r="F89" s="128"/>
      <c r="G89" s="82"/>
      <c r="H89" s="27"/>
      <c r="I89" s="64">
        <f t="shared" si="10"/>
        <v>0</v>
      </c>
      <c r="J89" s="112"/>
      <c r="K89" s="33"/>
      <c r="L89" s="110"/>
      <c r="M89" s="15">
        <f>IF(OR(C89="VACANT",K89=0),0,(L89/AC89))</f>
        <v>0</v>
      </c>
      <c r="N89" s="23" t="str">
        <f t="shared" si="8"/>
        <v xml:space="preserve"> </v>
      </c>
      <c r="O89" s="24">
        <f t="shared" si="11"/>
        <v>0</v>
      </c>
      <c r="P89" s="28"/>
      <c r="Q89" s="28"/>
      <c r="R89" s="63">
        <f t="shared" si="12"/>
        <v>0</v>
      </c>
      <c r="S89" s="67" t="str">
        <f t="shared" si="9"/>
        <v/>
      </c>
      <c r="T89" s="25" t="str">
        <f>IF(R89&gt;0,IF(R89&gt;O89,"Fail",""),IF(F89="Vacant","",""))</f>
        <v/>
      </c>
      <c r="U89" s="85"/>
      <c r="V89" s="85"/>
      <c r="W89" s="85"/>
      <c r="X89" s="70"/>
      <c r="Y89" s="214"/>
      <c r="Z89" s="2"/>
      <c r="AA89" s="71">
        <f>IF(I89=1.5,$M$7,IF(I89=2.5,$N$7,IF(I89=3.5,$O$7,IF(I89=4.5,$P$7,IF(I89=5.5,$Q$7,IF(I89=6.5,$R$7,IF(I89=7.5,$S$7,IF(I89=8.5,$T$7,0))))))))</f>
        <v>0</v>
      </c>
      <c r="AB89" s="18">
        <f>IF(I89=1,$M$6,IF(I89=2,$N$6,IF(I89=3,$O$6,IF(I89=4,$P$6,IF(I89=5,$Q$6,IF(I89=6,$R$6,IF(I89=7,$S$6,IF(I89=8,$T$6,AA89))))))))</f>
        <v>0</v>
      </c>
      <c r="AC89" s="16">
        <f>IF(J89=1,$M$6,IF(J89=2,$N$6,IF(J89=3,$O$6,IF(J89=4,$P$6,IF(J89=5,$Q$6,IF(J89=6,$R$6,IF(J89=7,$S$6,IF(J89=8,$T$6,0))))))))</f>
        <v>0</v>
      </c>
      <c r="AD89" s="16">
        <f>(K89*AB89)</f>
        <v>0</v>
      </c>
    </row>
    <row r="90" spans="1:33" ht="12.75" customHeight="1" x14ac:dyDescent="0.4">
      <c r="A90" s="79">
        <f t="shared" si="13"/>
        <v>79</v>
      </c>
      <c r="B90" s="95"/>
      <c r="C90" s="133"/>
      <c r="D90" s="134"/>
      <c r="E90" s="134"/>
      <c r="F90" s="135"/>
      <c r="G90" s="98"/>
      <c r="H90" s="95"/>
      <c r="I90" s="64">
        <f t="shared" si="10"/>
        <v>0</v>
      </c>
      <c r="J90" s="112"/>
      <c r="K90" s="33"/>
      <c r="L90" s="110"/>
      <c r="M90" s="15">
        <f>IF(OR(C90="VACANT",K90=0),0,(L90/AC90))</f>
        <v>0</v>
      </c>
      <c r="N90" s="23" t="str">
        <f t="shared" si="8"/>
        <v xml:space="preserve"> </v>
      </c>
      <c r="O90" s="24">
        <f t="shared" si="11"/>
        <v>0</v>
      </c>
      <c r="P90" s="28"/>
      <c r="Q90" s="28"/>
      <c r="R90" s="63">
        <f t="shared" si="12"/>
        <v>0</v>
      </c>
      <c r="S90" s="67" t="str">
        <f t="shared" si="9"/>
        <v/>
      </c>
      <c r="T90" s="25" t="str">
        <f>IF(R90&gt;0,IF(R90&gt;O90,"Fail",""),IF(F90="Vacant","",""))</f>
        <v/>
      </c>
      <c r="U90" s="85"/>
      <c r="V90" s="85"/>
      <c r="W90" s="85"/>
      <c r="X90" s="70"/>
      <c r="Y90" s="214"/>
      <c r="Z90" s="2"/>
      <c r="AA90" s="71">
        <f>IF(I90=1.5,$M$7,IF(I90=2.5,$N$7,IF(I90=3.5,$O$7,IF(I90=4.5,$P$7,IF(I90=5.5,$Q$7,IF(I90=6.5,$R$7,IF(I90=7.5,$S$7,IF(I90=8.5,$T$7,0))))))))</f>
        <v>0</v>
      </c>
      <c r="AB90" s="18">
        <f>IF(I90=1,$M$6,IF(I90=2,$N$6,IF(I90=3,$O$6,IF(I90=4,$P$6,IF(I90=5,$Q$6,IF(I90=6,$R$6,IF(I90=7,$S$6,IF(I90=8,$T$6,AA90))))))))</f>
        <v>0</v>
      </c>
      <c r="AC90" s="16">
        <f>IF(J90=1,$M$6,IF(J90=2,$N$6,IF(J90=3,$O$6,IF(J90=4,$P$6,IF(J90=5,$Q$6,IF(J90=6,$R$6,IF(J90=7,$S$6,IF(J90=8,$T$6,0))))))))</f>
        <v>0</v>
      </c>
      <c r="AD90" s="16">
        <f>(K90*AB90)</f>
        <v>0</v>
      </c>
    </row>
    <row r="91" spans="1:33" ht="12.75" customHeight="1" x14ac:dyDescent="0.4">
      <c r="A91" s="79">
        <f t="shared" si="13"/>
        <v>80</v>
      </c>
      <c r="B91" s="27"/>
      <c r="C91" s="126"/>
      <c r="D91" s="127"/>
      <c r="E91" s="127"/>
      <c r="F91" s="128"/>
      <c r="G91" s="82"/>
      <c r="H91" s="27"/>
      <c r="I91" s="64">
        <f t="shared" si="10"/>
        <v>0</v>
      </c>
      <c r="J91" s="112"/>
      <c r="K91" s="33"/>
      <c r="L91" s="110"/>
      <c r="M91" s="15">
        <f>IF(OR(C91="VACANT",K91=0),0,(L91/AC91))</f>
        <v>0</v>
      </c>
      <c r="N91" s="23" t="str">
        <f t="shared" si="8"/>
        <v xml:space="preserve"> </v>
      </c>
      <c r="O91" s="24">
        <f t="shared" si="11"/>
        <v>0</v>
      </c>
      <c r="P91" s="28"/>
      <c r="Q91" s="28"/>
      <c r="R91" s="63">
        <f t="shared" si="12"/>
        <v>0</v>
      </c>
      <c r="S91" s="67" t="str">
        <f t="shared" si="9"/>
        <v/>
      </c>
      <c r="T91" s="25" t="str">
        <f>IF(R91&gt;0,IF(R91&gt;O91,"Fail",""),IF(F91="Vacant","",""))</f>
        <v/>
      </c>
      <c r="U91" s="85"/>
      <c r="V91" s="85"/>
      <c r="W91" s="85"/>
      <c r="X91" s="70"/>
      <c r="Y91" s="214"/>
      <c r="Z91" s="2"/>
      <c r="AA91" s="71">
        <f>IF(I91=1.5,$M$7,IF(I91=2.5,$N$7,IF(I91=3.5,$O$7,IF(I91=4.5,$P$7,IF(I91=5.5,$Q$7,IF(I91=6.5,$R$7,IF(I91=7.5,$S$7,IF(I91=8.5,$T$7,0))))))))</f>
        <v>0</v>
      </c>
      <c r="AB91" s="18">
        <f>IF(I91=1,$M$6,IF(I91=2,$N$6,IF(I91=3,$O$6,IF(I91=4,$P$6,IF(I91=5,$Q$6,IF(I91=6,$R$6,IF(I91=7,$S$6,IF(I91=8,$T$6,AA91))))))))</f>
        <v>0</v>
      </c>
      <c r="AC91" s="16">
        <f>IF(J91=1,$M$6,IF(J91=2,$N$6,IF(J91=3,$O$6,IF(J91=4,$P$6,IF(J91=5,$Q$6,IF(J91=6,$R$6,IF(J91=7,$S$6,IF(J91=8,$T$6,0))))))))</f>
        <v>0</v>
      </c>
      <c r="AD91" s="16">
        <f>(K91*AB91)</f>
        <v>0</v>
      </c>
    </row>
    <row r="92" spans="1:33" ht="12.75" customHeight="1" x14ac:dyDescent="0.4">
      <c r="A92" s="79">
        <f t="shared" si="13"/>
        <v>81</v>
      </c>
      <c r="B92" s="27"/>
      <c r="C92" s="126"/>
      <c r="D92" s="127"/>
      <c r="E92" s="127"/>
      <c r="F92" s="128"/>
      <c r="G92" s="82"/>
      <c r="H92" s="27"/>
      <c r="I92" s="64">
        <f t="shared" si="10"/>
        <v>0</v>
      </c>
      <c r="J92" s="112"/>
      <c r="K92" s="33"/>
      <c r="L92" s="110"/>
      <c r="M92" s="15">
        <f>IF(OR(C92="VACANT",K92=0),0,(L92/AC92))</f>
        <v>0</v>
      </c>
      <c r="N92" s="23" t="str">
        <f t="shared" si="8"/>
        <v xml:space="preserve"> </v>
      </c>
      <c r="O92" s="24">
        <f t="shared" si="11"/>
        <v>0</v>
      </c>
      <c r="P92" s="28"/>
      <c r="Q92" s="28"/>
      <c r="R92" s="63">
        <f t="shared" si="12"/>
        <v>0</v>
      </c>
      <c r="S92" s="67" t="str">
        <f t="shared" si="9"/>
        <v/>
      </c>
      <c r="T92" s="25" t="str">
        <f>IF(R92&gt;0,IF(R92&gt;O92,"Fail",""),IF(F92="Vacant","",""))</f>
        <v/>
      </c>
      <c r="U92" s="85"/>
      <c r="V92" s="85"/>
      <c r="W92" s="85"/>
      <c r="X92" s="70"/>
      <c r="Y92" s="214"/>
      <c r="Z92" s="2"/>
      <c r="AA92" s="71">
        <f>IF(I92=1.5,$M$7,IF(I92=2.5,$N$7,IF(I92=3.5,$O$7,IF(I92=4.5,$P$7,IF(I92=5.5,$Q$7,IF(I92=6.5,$R$7,IF(I92=7.5,$S$7,IF(I92=8.5,$T$7,0))))))))</f>
        <v>0</v>
      </c>
      <c r="AB92" s="18">
        <f>IF(I92=1,$M$6,IF(I92=2,$N$6,IF(I92=3,$O$6,IF(I92=4,$P$6,IF(I92=5,$Q$6,IF(I92=6,$R$6,IF(I92=7,$S$6,IF(I92=8,$T$6,AA92))))))))</f>
        <v>0</v>
      </c>
      <c r="AC92" s="16">
        <f>IF(J92=1,$M$6,IF(J92=2,$N$6,IF(J92=3,$O$6,IF(J92=4,$P$6,IF(J92=5,$Q$6,IF(J92=6,$R$6,IF(J92=7,$S$6,IF(J92=8,$T$6,0))))))))</f>
        <v>0</v>
      </c>
      <c r="AD92" s="16">
        <f>(K92*AB92)</f>
        <v>0</v>
      </c>
    </row>
    <row r="93" spans="1:33" ht="12.75" customHeight="1" x14ac:dyDescent="0.4">
      <c r="A93" s="79">
        <f t="shared" si="13"/>
        <v>82</v>
      </c>
      <c r="B93" s="27"/>
      <c r="C93" s="126"/>
      <c r="D93" s="127"/>
      <c r="E93" s="127"/>
      <c r="F93" s="128"/>
      <c r="G93" s="82"/>
      <c r="H93" s="27"/>
      <c r="I93" s="64">
        <f t="shared" si="10"/>
        <v>0</v>
      </c>
      <c r="J93" s="112"/>
      <c r="K93" s="33"/>
      <c r="L93" s="110"/>
      <c r="M93" s="15">
        <f>IF(OR(C93="VACANT",K93=0),0,(L93/AC93))</f>
        <v>0</v>
      </c>
      <c r="N93" s="23" t="str">
        <f t="shared" si="8"/>
        <v xml:space="preserve"> </v>
      </c>
      <c r="O93" s="24">
        <f t="shared" si="11"/>
        <v>0</v>
      </c>
      <c r="P93" s="28"/>
      <c r="Q93" s="28"/>
      <c r="R93" s="63">
        <f t="shared" si="12"/>
        <v>0</v>
      </c>
      <c r="S93" s="67" t="str">
        <f t="shared" si="9"/>
        <v/>
      </c>
      <c r="T93" s="25" t="str">
        <f>IF(R93&gt;0,IF(R93&gt;O93,"Fail",""),IF(F93="Vacant","",""))</f>
        <v/>
      </c>
      <c r="U93" s="85"/>
      <c r="V93" s="85"/>
      <c r="W93" s="85"/>
      <c r="X93" s="70"/>
      <c r="Y93" s="214"/>
      <c r="Z93" s="2"/>
      <c r="AA93" s="71">
        <f>IF(I93=1.5,$M$7,IF(I93=2.5,$N$7,IF(I93=3.5,$O$7,IF(I93=4.5,$P$7,IF(I93=5.5,$Q$7,IF(I93=6.5,$R$7,IF(I93=7.5,$S$7,IF(I93=8.5,$T$7,0))))))))</f>
        <v>0</v>
      </c>
      <c r="AB93" s="18">
        <f>IF(I93=1,$M$6,IF(I93=2,$N$6,IF(I93=3,$O$6,IF(I93=4,$P$6,IF(I93=5,$Q$6,IF(I93=6,$R$6,IF(I93=7,$S$6,IF(I93=8,$T$6,AA93))))))))</f>
        <v>0</v>
      </c>
      <c r="AC93" s="16">
        <f>IF(J93=1,$M$6,IF(J93=2,$N$6,IF(J93=3,$O$6,IF(J93=4,$P$6,IF(J93=5,$Q$6,IF(J93=6,$R$6,IF(J93=7,$S$6,IF(J93=8,$T$6,0))))))))</f>
        <v>0</v>
      </c>
      <c r="AD93" s="16">
        <f>(K93*AB93)</f>
        <v>0</v>
      </c>
    </row>
    <row r="94" spans="1:33" ht="12.75" customHeight="1" x14ac:dyDescent="0.4">
      <c r="A94" s="79">
        <f t="shared" si="13"/>
        <v>83</v>
      </c>
      <c r="B94" s="27"/>
      <c r="C94" s="126"/>
      <c r="D94" s="127"/>
      <c r="E94" s="127"/>
      <c r="F94" s="128"/>
      <c r="G94" s="82"/>
      <c r="H94" s="27"/>
      <c r="I94" s="64">
        <f t="shared" si="10"/>
        <v>0</v>
      </c>
      <c r="J94" s="112"/>
      <c r="K94" s="33"/>
      <c r="L94" s="110"/>
      <c r="M94" s="15">
        <f>IF(OR(C94="VACANT",K94=0),0,(L94/AC94))</f>
        <v>0</v>
      </c>
      <c r="N94" s="23" t="str">
        <f t="shared" si="8"/>
        <v xml:space="preserve"> </v>
      </c>
      <c r="O94" s="24">
        <f t="shared" si="11"/>
        <v>0</v>
      </c>
      <c r="P94" s="28"/>
      <c r="Q94" s="28"/>
      <c r="R94" s="63">
        <f t="shared" si="12"/>
        <v>0</v>
      </c>
      <c r="S94" s="67" t="str">
        <f t="shared" si="9"/>
        <v/>
      </c>
      <c r="T94" s="25" t="str">
        <f>IF(R94&gt;0,IF(R94&gt;O94,"Fail",""),IF(F94="Vacant","",""))</f>
        <v/>
      </c>
      <c r="U94" s="85"/>
      <c r="V94" s="85"/>
      <c r="W94" s="85"/>
      <c r="X94" s="70"/>
      <c r="Y94" s="214"/>
      <c r="Z94" s="2"/>
      <c r="AA94" s="71">
        <f>IF(I94=1.5,$M$7,IF(I94=2.5,$N$7,IF(I94=3.5,$O$7,IF(I94=4.5,$P$7,IF(I94=5.5,$Q$7,IF(I94=6.5,$R$7,IF(I94=7.5,$S$7,IF(I94=8.5,$T$7,0))))))))</f>
        <v>0</v>
      </c>
      <c r="AB94" s="18">
        <f>IF(I94=1,$M$6,IF(I94=2,$N$6,IF(I94=3,$O$6,IF(I94=4,$P$6,IF(I94=5,$Q$6,IF(I94=6,$R$6,IF(I94=7,$S$6,IF(I94=8,$T$6,AA94))))))))</f>
        <v>0</v>
      </c>
      <c r="AC94" s="16">
        <f>IF(J94=1,$M$6,IF(J94=2,$N$6,IF(J94=3,$O$6,IF(J94=4,$P$6,IF(J94=5,$Q$6,IF(J94=6,$R$6,IF(J94=7,$S$6,IF(J94=8,$T$6,0))))))))</f>
        <v>0</v>
      </c>
      <c r="AD94" s="16">
        <f>(K94*AB94)</f>
        <v>0</v>
      </c>
    </row>
    <row r="95" spans="1:33" ht="12.75" customHeight="1" x14ac:dyDescent="0.4">
      <c r="A95" s="79">
        <f t="shared" si="13"/>
        <v>84</v>
      </c>
      <c r="B95" s="27"/>
      <c r="C95" s="126"/>
      <c r="D95" s="127"/>
      <c r="E95" s="127"/>
      <c r="F95" s="128"/>
      <c r="G95" s="82"/>
      <c r="H95" s="27"/>
      <c r="I95" s="64">
        <f t="shared" si="10"/>
        <v>0</v>
      </c>
      <c r="J95" s="112"/>
      <c r="K95" s="33"/>
      <c r="L95" s="110"/>
      <c r="M95" s="15">
        <f>IF(OR(C95="VACANT",K95=0),0,(L95/AC95))</f>
        <v>0</v>
      </c>
      <c r="N95" s="23" t="str">
        <f t="shared" si="8"/>
        <v xml:space="preserve"> </v>
      </c>
      <c r="O95" s="24">
        <f t="shared" si="11"/>
        <v>0</v>
      </c>
      <c r="P95" s="28"/>
      <c r="Q95" s="28"/>
      <c r="R95" s="63">
        <f t="shared" si="12"/>
        <v>0</v>
      </c>
      <c r="S95" s="67" t="str">
        <f t="shared" si="9"/>
        <v/>
      </c>
      <c r="T95" s="25" t="str">
        <f>IF(R95&gt;0,IF(R95&gt;O95,"Fail",""),IF(F95="Vacant","",""))</f>
        <v/>
      </c>
      <c r="U95" s="85"/>
      <c r="V95" s="85"/>
      <c r="W95" s="85"/>
      <c r="X95" s="70"/>
      <c r="Y95" s="214"/>
      <c r="Z95" s="2"/>
      <c r="AA95" s="71">
        <f>IF(I95=1.5,$M$7,IF(I95=2.5,$N$7,IF(I95=3.5,$O$7,IF(I95=4.5,$P$7,IF(I95=5.5,$Q$7,IF(I95=6.5,$R$7,IF(I95=7.5,$S$7,IF(I95=8.5,$T$7,0))))))))</f>
        <v>0</v>
      </c>
      <c r="AB95" s="18">
        <f>IF(I95=1,$M$6,IF(I95=2,$N$6,IF(I95=3,$O$6,IF(I95=4,$P$6,IF(I95=5,$Q$6,IF(I95=6,$R$6,IF(I95=7,$S$6,IF(I95=8,$T$6,AA95))))))))</f>
        <v>0</v>
      </c>
      <c r="AC95" s="16">
        <f>IF(J95=1,$M$6,IF(J95=2,$N$6,IF(J95=3,$O$6,IF(J95=4,$P$6,IF(J95=5,$Q$6,IF(J95=6,$R$6,IF(J95=7,$S$6,IF(J95=8,$T$6,0))))))))</f>
        <v>0</v>
      </c>
      <c r="AD95" s="16">
        <f>(K95*AB95)</f>
        <v>0</v>
      </c>
      <c r="AG95" s="4"/>
    </row>
    <row r="96" spans="1:33" ht="12.75" customHeight="1" x14ac:dyDescent="0.4">
      <c r="A96" s="79">
        <f t="shared" si="13"/>
        <v>85</v>
      </c>
      <c r="B96" s="27"/>
      <c r="C96" s="126"/>
      <c r="D96" s="127"/>
      <c r="E96" s="127"/>
      <c r="F96" s="128"/>
      <c r="G96" s="82"/>
      <c r="H96" s="27"/>
      <c r="I96" s="64">
        <f t="shared" si="10"/>
        <v>0</v>
      </c>
      <c r="J96" s="112"/>
      <c r="K96" s="33"/>
      <c r="L96" s="110"/>
      <c r="M96" s="15">
        <f>IF(OR(C96="VACANT",K96=0),0,(L96/AC96))</f>
        <v>0</v>
      </c>
      <c r="N96" s="23" t="str">
        <f t="shared" si="8"/>
        <v xml:space="preserve"> </v>
      </c>
      <c r="O96" s="24">
        <f t="shared" si="11"/>
        <v>0</v>
      </c>
      <c r="P96" s="28"/>
      <c r="Q96" s="28"/>
      <c r="R96" s="63">
        <f t="shared" si="12"/>
        <v>0</v>
      </c>
      <c r="S96" s="67" t="str">
        <f t="shared" si="9"/>
        <v/>
      </c>
      <c r="T96" s="25" t="str">
        <f>IF(R96&gt;0,IF(R96&gt;O96,"Fail",""),IF(F96="Vacant","",""))</f>
        <v/>
      </c>
      <c r="U96" s="85"/>
      <c r="V96" s="85"/>
      <c r="W96" s="85"/>
      <c r="X96" s="70"/>
      <c r="Y96" s="214"/>
      <c r="Z96" s="2"/>
      <c r="AA96" s="71">
        <f>IF(I96=1.5,$M$7,IF(I96=2.5,$N$7,IF(I96=3.5,$O$7,IF(I96=4.5,$P$7,IF(I96=5.5,$Q$7,IF(I96=6.5,$R$7,IF(I96=7.5,$S$7,IF(I96=8.5,$T$7,0))))))))</f>
        <v>0</v>
      </c>
      <c r="AB96" s="18">
        <f>IF(I96=1,$M$6,IF(I96=2,$N$6,IF(I96=3,$O$6,IF(I96=4,$P$6,IF(I96=5,$Q$6,IF(I96=6,$R$6,IF(I96=7,$S$6,IF(I96=8,$T$6,AA96))))))))</f>
        <v>0</v>
      </c>
      <c r="AC96" s="16">
        <f>IF(J96=1,$M$6,IF(J96=2,$N$6,IF(J96=3,$O$6,IF(J96=4,$P$6,IF(J96=5,$Q$6,IF(J96=6,$R$6,IF(J96=7,$S$6,IF(J96=8,$T$6,0))))))))</f>
        <v>0</v>
      </c>
      <c r="AD96" s="16">
        <f>(K96*AB96)</f>
        <v>0</v>
      </c>
      <c r="AG96" s="4"/>
    </row>
    <row r="97" spans="1:33" ht="12.75" customHeight="1" x14ac:dyDescent="0.4">
      <c r="A97" s="79">
        <f t="shared" si="13"/>
        <v>86</v>
      </c>
      <c r="B97" s="27"/>
      <c r="C97" s="126"/>
      <c r="D97" s="127"/>
      <c r="E97" s="127"/>
      <c r="F97" s="128"/>
      <c r="G97" s="82"/>
      <c r="H97" s="27"/>
      <c r="I97" s="64">
        <f t="shared" si="10"/>
        <v>0</v>
      </c>
      <c r="J97" s="112"/>
      <c r="K97" s="33"/>
      <c r="L97" s="110"/>
      <c r="M97" s="15">
        <f>IF(OR(C97="VACANT",K97=0),0,(L97/AC97))</f>
        <v>0</v>
      </c>
      <c r="N97" s="23" t="str">
        <f t="shared" si="8"/>
        <v xml:space="preserve"> </v>
      </c>
      <c r="O97" s="24">
        <f t="shared" si="11"/>
        <v>0</v>
      </c>
      <c r="P97" s="28"/>
      <c r="Q97" s="28"/>
      <c r="R97" s="63">
        <f t="shared" si="12"/>
        <v>0</v>
      </c>
      <c r="S97" s="67" t="str">
        <f t="shared" si="9"/>
        <v/>
      </c>
      <c r="T97" s="25" t="str">
        <f>IF(R97&gt;0,IF(R97&gt;O97,"Fail",""),IF(F97="Vacant","",""))</f>
        <v/>
      </c>
      <c r="U97" s="85"/>
      <c r="V97" s="85"/>
      <c r="W97" s="85"/>
      <c r="X97" s="70"/>
      <c r="Y97" s="214"/>
      <c r="Z97" s="2"/>
      <c r="AA97" s="71">
        <f>IF(I97=1.5,$M$7,IF(I97=2.5,$N$7,IF(I97=3.5,$O$7,IF(I97=4.5,$P$7,IF(I97=5.5,$Q$7,IF(I97=6.5,$R$7,IF(I97=7.5,$S$7,IF(I97=8.5,$T$7,0))))))))</f>
        <v>0</v>
      </c>
      <c r="AB97" s="18">
        <f>IF(I97=1,$M$6,IF(I97=2,$N$6,IF(I97=3,$O$6,IF(I97=4,$P$6,IF(I97=5,$Q$6,IF(I97=6,$R$6,IF(I97=7,$S$6,IF(I97=8,$T$6,AA97))))))))</f>
        <v>0</v>
      </c>
      <c r="AC97" s="16">
        <f>IF(J97=1,$M$6,IF(J97=2,$N$6,IF(J97=3,$O$6,IF(J97=4,$P$6,IF(J97=5,$Q$6,IF(J97=6,$R$6,IF(J97=7,$S$6,IF(J97=8,$T$6,0))))))))</f>
        <v>0</v>
      </c>
      <c r="AD97" s="16">
        <f>(K97*AB97)</f>
        <v>0</v>
      </c>
      <c r="AG97" s="4"/>
    </row>
    <row r="98" spans="1:33" ht="12.75" customHeight="1" x14ac:dyDescent="0.4">
      <c r="A98" s="79">
        <f t="shared" si="13"/>
        <v>87</v>
      </c>
      <c r="B98" s="27"/>
      <c r="C98" s="126"/>
      <c r="D98" s="127"/>
      <c r="E98" s="127"/>
      <c r="F98" s="128"/>
      <c r="G98" s="82"/>
      <c r="H98" s="27"/>
      <c r="I98" s="64">
        <f t="shared" si="10"/>
        <v>0</v>
      </c>
      <c r="J98" s="112"/>
      <c r="K98" s="33"/>
      <c r="L98" s="110"/>
      <c r="M98" s="15">
        <f>IF(OR(C98="VACANT",K98=0),0,(L98/AC98))</f>
        <v>0</v>
      </c>
      <c r="N98" s="23" t="str">
        <f t="shared" si="8"/>
        <v xml:space="preserve"> </v>
      </c>
      <c r="O98" s="24">
        <f t="shared" si="11"/>
        <v>0</v>
      </c>
      <c r="P98" s="28"/>
      <c r="Q98" s="28"/>
      <c r="R98" s="63">
        <f t="shared" si="12"/>
        <v>0</v>
      </c>
      <c r="S98" s="67" t="str">
        <f t="shared" si="9"/>
        <v/>
      </c>
      <c r="T98" s="25" t="str">
        <f>IF(R98&gt;0,IF(R98&gt;O98,"Fail",""),IF(F98="Vacant","",""))</f>
        <v/>
      </c>
      <c r="U98" s="85"/>
      <c r="V98" s="85"/>
      <c r="W98" s="85"/>
      <c r="X98" s="70"/>
      <c r="Y98" s="214"/>
      <c r="Z98" s="2"/>
      <c r="AA98" s="71">
        <f>IF(I98=1.5,$M$7,IF(I98=2.5,$N$7,IF(I98=3.5,$O$7,IF(I98=4.5,$P$7,IF(I98=5.5,$Q$7,IF(I98=6.5,$R$7,IF(I98=7.5,$S$7,IF(I98=8.5,$T$7,0))))))))</f>
        <v>0</v>
      </c>
      <c r="AB98" s="18">
        <f>IF(I98=1,$M$6,IF(I98=2,$N$6,IF(I98=3,$O$6,IF(I98=4,$P$6,IF(I98=5,$Q$6,IF(I98=6,$R$6,IF(I98=7,$S$6,IF(I98=8,$T$6,AA98))))))))</f>
        <v>0</v>
      </c>
      <c r="AC98" s="16">
        <f>IF(J98=1,$M$6,IF(J98=2,$N$6,IF(J98=3,$O$6,IF(J98=4,$P$6,IF(J98=5,$Q$6,IF(J98=6,$R$6,IF(J98=7,$S$6,IF(J98=8,$T$6,0))))))))</f>
        <v>0</v>
      </c>
      <c r="AD98" s="16">
        <f>(K98*AB98)</f>
        <v>0</v>
      </c>
      <c r="AG98" s="4"/>
    </row>
    <row r="99" spans="1:33" ht="12.75" customHeight="1" x14ac:dyDescent="0.4">
      <c r="A99" s="79">
        <f t="shared" si="13"/>
        <v>88</v>
      </c>
      <c r="B99" s="27"/>
      <c r="C99" s="126"/>
      <c r="D99" s="127"/>
      <c r="E99" s="127"/>
      <c r="F99" s="128"/>
      <c r="G99" s="82"/>
      <c r="H99" s="27"/>
      <c r="I99" s="64">
        <f t="shared" si="10"/>
        <v>0</v>
      </c>
      <c r="J99" s="112"/>
      <c r="K99" s="33"/>
      <c r="L99" s="110"/>
      <c r="M99" s="15">
        <f>IF(OR(C99="VACANT",K99=0),0,(L99/AC99))</f>
        <v>0</v>
      </c>
      <c r="N99" s="23" t="str">
        <f t="shared" si="8"/>
        <v xml:space="preserve"> </v>
      </c>
      <c r="O99" s="24">
        <f t="shared" si="11"/>
        <v>0</v>
      </c>
      <c r="P99" s="28"/>
      <c r="Q99" s="28"/>
      <c r="R99" s="63">
        <f t="shared" si="12"/>
        <v>0</v>
      </c>
      <c r="S99" s="67" t="str">
        <f t="shared" si="9"/>
        <v/>
      </c>
      <c r="T99" s="25" t="str">
        <f>IF(R99&gt;0,IF(R99&gt;O99,"Fail",""),IF(F99="Vacant","",""))</f>
        <v/>
      </c>
      <c r="U99" s="85"/>
      <c r="V99" s="85"/>
      <c r="W99" s="85"/>
      <c r="X99" s="70"/>
      <c r="Y99" s="214"/>
      <c r="Z99" s="2"/>
      <c r="AA99" s="71">
        <f>IF(I99=1.5,$M$7,IF(I99=2.5,$N$7,IF(I99=3.5,$O$7,IF(I99=4.5,$P$7,IF(I99=5.5,$Q$7,IF(I99=6.5,$R$7,IF(I99=7.5,$S$7,IF(I99=8.5,$T$7,0))))))))</f>
        <v>0</v>
      </c>
      <c r="AB99" s="18">
        <f>IF(I99=1,$M$6,IF(I99=2,$N$6,IF(I99=3,$O$6,IF(I99=4,$P$6,IF(I99=5,$Q$6,IF(I99=6,$R$6,IF(I99=7,$S$6,IF(I99=8,$T$6,AA99))))))))</f>
        <v>0</v>
      </c>
      <c r="AC99" s="16">
        <f>IF(J99=1,$M$6,IF(J99=2,$N$6,IF(J99=3,$O$6,IF(J99=4,$P$6,IF(J99=5,$Q$6,IF(J99=6,$R$6,IF(J99=7,$S$6,IF(J99=8,$T$6,0))))))))</f>
        <v>0</v>
      </c>
      <c r="AD99" s="16">
        <f>(K99*AB99)</f>
        <v>0</v>
      </c>
      <c r="AG99" s="4"/>
    </row>
    <row r="100" spans="1:33" ht="12.75" customHeight="1" x14ac:dyDescent="0.4">
      <c r="A100" s="79">
        <f t="shared" si="13"/>
        <v>89</v>
      </c>
      <c r="B100" s="27"/>
      <c r="C100" s="126"/>
      <c r="D100" s="127"/>
      <c r="E100" s="127"/>
      <c r="F100" s="128"/>
      <c r="G100" s="82"/>
      <c r="H100" s="27"/>
      <c r="I100" s="64">
        <f t="shared" si="10"/>
        <v>0</v>
      </c>
      <c r="J100" s="112"/>
      <c r="K100" s="33"/>
      <c r="L100" s="110"/>
      <c r="M100" s="15">
        <f>IF(OR(C100="VACANT",K100=0),0,(L100/AC100))</f>
        <v>0</v>
      </c>
      <c r="N100" s="23" t="str">
        <f t="shared" si="8"/>
        <v xml:space="preserve"> </v>
      </c>
      <c r="O100" s="24">
        <f t="shared" si="11"/>
        <v>0</v>
      </c>
      <c r="P100" s="28"/>
      <c r="Q100" s="28"/>
      <c r="R100" s="63">
        <f t="shared" si="12"/>
        <v>0</v>
      </c>
      <c r="S100" s="67" t="str">
        <f t="shared" si="9"/>
        <v/>
      </c>
      <c r="T100" s="25" t="str">
        <f>IF(R100&gt;0,IF(R100&gt;O100,"Fail",""),IF(F100="Vacant","",""))</f>
        <v/>
      </c>
      <c r="U100" s="85"/>
      <c r="V100" s="85"/>
      <c r="W100" s="85"/>
      <c r="X100" s="70"/>
      <c r="Y100" s="214"/>
      <c r="Z100" s="2"/>
      <c r="AA100" s="71">
        <f>IF(I100=1.5,$M$7,IF(I100=2.5,$N$7,IF(I100=3.5,$O$7,IF(I100=4.5,$P$7,IF(I100=5.5,$Q$7,IF(I100=6.5,$R$7,IF(I100=7.5,$S$7,IF(I100=8.5,$T$7,0))))))))</f>
        <v>0</v>
      </c>
      <c r="AB100" s="18">
        <f>IF(I100=1,$M$6,IF(I100=2,$N$6,IF(I100=3,$O$6,IF(I100=4,$P$6,IF(I100=5,$Q$6,IF(I100=6,$R$6,IF(I100=7,$S$6,IF(I100=8,$T$6,AA100))))))))</f>
        <v>0</v>
      </c>
      <c r="AC100" s="16">
        <f>IF(J100=1,$M$6,IF(J100=2,$N$6,IF(J100=3,$O$6,IF(J100=4,$P$6,IF(J100=5,$Q$6,IF(J100=6,$R$6,IF(J100=7,$S$6,IF(J100=8,$T$6,0))))))))</f>
        <v>0</v>
      </c>
      <c r="AD100" s="16">
        <f>(K100*AB100)</f>
        <v>0</v>
      </c>
      <c r="AG100" s="4"/>
    </row>
    <row r="101" spans="1:33" ht="12.75" customHeight="1" x14ac:dyDescent="0.4">
      <c r="A101" s="79">
        <f t="shared" si="13"/>
        <v>90</v>
      </c>
      <c r="B101" s="27"/>
      <c r="C101" s="126"/>
      <c r="D101" s="127"/>
      <c r="E101" s="127"/>
      <c r="F101" s="128"/>
      <c r="G101" s="82"/>
      <c r="H101" s="27"/>
      <c r="I101" s="64">
        <f t="shared" si="10"/>
        <v>0</v>
      </c>
      <c r="J101" s="112"/>
      <c r="K101" s="33"/>
      <c r="L101" s="110"/>
      <c r="M101" s="15">
        <f>IF(OR(C101="VACANT",K101=0),0,(L101/AC101))</f>
        <v>0</v>
      </c>
      <c r="N101" s="23" t="str">
        <f t="shared" si="8"/>
        <v xml:space="preserve"> </v>
      </c>
      <c r="O101" s="24">
        <f t="shared" si="11"/>
        <v>0</v>
      </c>
      <c r="P101" s="28"/>
      <c r="Q101" s="28"/>
      <c r="R101" s="63">
        <f t="shared" si="12"/>
        <v>0</v>
      </c>
      <c r="S101" s="67" t="str">
        <f t="shared" si="9"/>
        <v/>
      </c>
      <c r="T101" s="25" t="str">
        <f>IF(R101&gt;0,IF(R101&gt;O101,"Fail",""),IF(F101="Vacant","",""))</f>
        <v/>
      </c>
      <c r="U101" s="85"/>
      <c r="V101" s="85"/>
      <c r="W101" s="85"/>
      <c r="X101" s="70"/>
      <c r="Y101" s="214"/>
      <c r="Z101" s="2"/>
      <c r="AA101" s="71">
        <f>IF(I101=1.5,$M$7,IF(I101=2.5,$N$7,IF(I101=3.5,$O$7,IF(I101=4.5,$P$7,IF(I101=5.5,$Q$7,IF(I101=6.5,$R$7,IF(I101=7.5,$S$7,IF(I101=8.5,$T$7,0))))))))</f>
        <v>0</v>
      </c>
      <c r="AB101" s="18">
        <f>IF(I101=1,$M$6,IF(I101=2,$N$6,IF(I101=3,$O$6,IF(I101=4,$P$6,IF(I101=5,$Q$6,IF(I101=6,$R$6,IF(I101=7,$S$6,IF(I101=8,$T$6,AA101))))))))</f>
        <v>0</v>
      </c>
      <c r="AC101" s="16">
        <f>IF(J101=1,$M$6,IF(J101=2,$N$6,IF(J101=3,$O$6,IF(J101=4,$P$6,IF(J101=5,$Q$6,IF(J101=6,$R$6,IF(J101=7,$S$6,IF(J101=8,$T$6,0))))))))</f>
        <v>0</v>
      </c>
      <c r="AD101" s="16">
        <f>(K101*AB101)</f>
        <v>0</v>
      </c>
      <c r="AG101" s="4"/>
    </row>
    <row r="102" spans="1:33" ht="12" customHeight="1" x14ac:dyDescent="0.4">
      <c r="A102" s="79">
        <f t="shared" si="13"/>
        <v>91</v>
      </c>
      <c r="B102" s="27"/>
      <c r="C102" s="126"/>
      <c r="D102" s="127"/>
      <c r="E102" s="127"/>
      <c r="F102" s="128"/>
      <c r="G102" s="82"/>
      <c r="H102" s="27"/>
      <c r="I102" s="64">
        <f t="shared" si="10"/>
        <v>0</v>
      </c>
      <c r="J102" s="112"/>
      <c r="K102" s="33"/>
      <c r="L102" s="110"/>
      <c r="M102" s="15">
        <f>IF(OR(C102="VACANT",K102=0),0,(L102/AC102))</f>
        <v>0</v>
      </c>
      <c r="N102" s="23" t="str">
        <f t="shared" si="8"/>
        <v xml:space="preserve"> </v>
      </c>
      <c r="O102" s="24">
        <f t="shared" si="11"/>
        <v>0</v>
      </c>
      <c r="P102" s="28"/>
      <c r="Q102" s="28"/>
      <c r="R102" s="63">
        <f t="shared" si="12"/>
        <v>0</v>
      </c>
      <c r="S102" s="67" t="str">
        <f t="shared" si="9"/>
        <v/>
      </c>
      <c r="T102" s="25" t="str">
        <f>IF(R102&gt;0,IF(R102&gt;O102,"Fail",""),IF(F102="Vacant","",""))</f>
        <v/>
      </c>
      <c r="U102" s="85"/>
      <c r="V102" s="85"/>
      <c r="W102" s="85"/>
      <c r="X102" s="70"/>
      <c r="Y102" s="214"/>
      <c r="Z102" s="2"/>
      <c r="AA102" s="71">
        <f>IF(I102=1.5,$M$7,IF(I102=2.5,$N$7,IF(I102=3.5,$O$7,IF(I102=4.5,$P$7,IF(I102=5.5,$Q$7,IF(I102=6.5,$R$7,IF(I102=7.5,$S$7,IF(I102=8.5,$T$7,0))))))))</f>
        <v>0</v>
      </c>
      <c r="AB102" s="18">
        <f>IF(I102=1,$M$6,IF(I102=2,$N$6,IF(I102=3,$O$6,IF(I102=4,$P$6,IF(I102=5,$Q$6,IF(I102=6,$R$6,IF(I102=7,$S$6,IF(I102=8,$T$6,AA102))))))))</f>
        <v>0</v>
      </c>
      <c r="AC102" s="16">
        <f>IF(J102=1,$M$6,IF(J102=2,$N$6,IF(J102=3,$O$6,IF(J102=4,$P$6,IF(J102=5,$Q$6,IF(J102=6,$R$6,IF(J102=7,$S$6,IF(J102=8,$T$6,0))))))))</f>
        <v>0</v>
      </c>
      <c r="AD102" s="16">
        <f>(K102*AB102)</f>
        <v>0</v>
      </c>
      <c r="AG102" s="4"/>
    </row>
    <row r="103" spans="1:33" ht="12.75" customHeight="1" x14ac:dyDescent="0.4">
      <c r="A103" s="79">
        <f t="shared" si="13"/>
        <v>92</v>
      </c>
      <c r="B103" s="27"/>
      <c r="C103" s="126"/>
      <c r="D103" s="127"/>
      <c r="E103" s="127"/>
      <c r="F103" s="128"/>
      <c r="G103" s="82"/>
      <c r="H103" s="27"/>
      <c r="I103" s="64">
        <f t="shared" si="10"/>
        <v>0</v>
      </c>
      <c r="J103" s="112"/>
      <c r="K103" s="33"/>
      <c r="L103" s="110"/>
      <c r="M103" s="15">
        <f>IF(OR(C103="VACANT",K103=0),0,(L103/AC103))</f>
        <v>0</v>
      </c>
      <c r="N103" s="23" t="str">
        <f t="shared" si="8"/>
        <v xml:space="preserve"> </v>
      </c>
      <c r="O103" s="24">
        <f t="shared" si="11"/>
        <v>0</v>
      </c>
      <c r="P103" s="28"/>
      <c r="Q103" s="28"/>
      <c r="R103" s="63">
        <f t="shared" si="12"/>
        <v>0</v>
      </c>
      <c r="S103" s="67" t="str">
        <f t="shared" si="9"/>
        <v/>
      </c>
      <c r="T103" s="25" t="str">
        <f>IF(R103&gt;0,IF(R103&gt;O103,"Fail",""),IF(F103="Vacant","",""))</f>
        <v/>
      </c>
      <c r="U103" s="85"/>
      <c r="V103" s="85"/>
      <c r="W103" s="85"/>
      <c r="X103" s="70"/>
      <c r="Y103" s="214"/>
      <c r="Z103" s="2"/>
      <c r="AA103" s="71">
        <f>IF(I103=1.5,$M$7,IF(I103=2.5,$N$7,IF(I103=3.5,$O$7,IF(I103=4.5,$P$7,IF(I103=5.5,$Q$7,IF(I103=6.5,$R$7,IF(I103=7.5,$S$7,IF(I103=8.5,$T$7,0))))))))</f>
        <v>0</v>
      </c>
      <c r="AB103" s="18">
        <f>IF(I103=1,$M$6,IF(I103=2,$N$6,IF(I103=3,$O$6,IF(I103=4,$P$6,IF(I103=5,$Q$6,IF(I103=6,$R$6,IF(I103=7,$S$6,IF(I103=8,$T$6,AA103))))))))</f>
        <v>0</v>
      </c>
      <c r="AC103" s="16">
        <f>IF(J103=1,$M$6,IF(J103=2,$N$6,IF(J103=3,$O$6,IF(J103=4,$P$6,IF(J103=5,$Q$6,IF(J103=6,$R$6,IF(J103=7,$S$6,IF(J103=8,$T$6,0))))))))</f>
        <v>0</v>
      </c>
      <c r="AD103" s="16">
        <f>(K103*AB103)</f>
        <v>0</v>
      </c>
      <c r="AG103" s="4"/>
    </row>
    <row r="104" spans="1:33" ht="12.75" customHeight="1" x14ac:dyDescent="0.4">
      <c r="A104" s="79">
        <f t="shared" si="13"/>
        <v>93</v>
      </c>
      <c r="B104" s="27"/>
      <c r="C104" s="126"/>
      <c r="D104" s="127"/>
      <c r="E104" s="127"/>
      <c r="F104" s="128"/>
      <c r="G104" s="82"/>
      <c r="H104" s="27"/>
      <c r="I104" s="64">
        <f t="shared" si="10"/>
        <v>0</v>
      </c>
      <c r="J104" s="112"/>
      <c r="K104" s="33"/>
      <c r="L104" s="110"/>
      <c r="M104" s="15">
        <f>IF(OR(C104="VACANT",K104=0),0,(L104/AC104))</f>
        <v>0</v>
      </c>
      <c r="N104" s="23" t="str">
        <f t="shared" si="8"/>
        <v xml:space="preserve"> </v>
      </c>
      <c r="O104" s="24">
        <f t="shared" si="11"/>
        <v>0</v>
      </c>
      <c r="P104" s="28"/>
      <c r="Q104" s="28"/>
      <c r="R104" s="63">
        <f t="shared" si="12"/>
        <v>0</v>
      </c>
      <c r="S104" s="67" t="str">
        <f t="shared" si="9"/>
        <v/>
      </c>
      <c r="T104" s="25" t="str">
        <f>IF(R104&gt;0,IF(R104&gt;O104,"Fail",""),IF(F104="Vacant","",""))</f>
        <v/>
      </c>
      <c r="U104" s="85"/>
      <c r="V104" s="85"/>
      <c r="W104" s="85"/>
      <c r="X104" s="70"/>
      <c r="Y104" s="214"/>
      <c r="Z104" s="2"/>
      <c r="AA104" s="71">
        <f>IF(I104=1.5,$M$7,IF(I104=2.5,$N$7,IF(I104=3.5,$O$7,IF(I104=4.5,$P$7,IF(I104=5.5,$Q$7,IF(I104=6.5,$R$7,IF(I104=7.5,$S$7,IF(I104=8.5,$T$7,0))))))))</f>
        <v>0</v>
      </c>
      <c r="AB104" s="18">
        <f>IF(I104=1,$M$6,IF(I104=2,$N$6,IF(I104=3,$O$6,IF(I104=4,$P$6,IF(I104=5,$Q$6,IF(I104=6,$R$6,IF(I104=7,$S$6,IF(I104=8,$T$6,AA104))))))))</f>
        <v>0</v>
      </c>
      <c r="AC104" s="16">
        <f>IF(J104=1,$M$6,IF(J104=2,$N$6,IF(J104=3,$O$6,IF(J104=4,$P$6,IF(J104=5,$Q$6,IF(J104=6,$R$6,IF(J104=7,$S$6,IF(J104=8,$T$6,0))))))))</f>
        <v>0</v>
      </c>
      <c r="AD104" s="16">
        <f>(K104*AB104)</f>
        <v>0</v>
      </c>
      <c r="AG104" s="4"/>
    </row>
    <row r="105" spans="1:33" ht="12.75" customHeight="1" x14ac:dyDescent="0.4">
      <c r="A105" s="79">
        <f t="shared" si="13"/>
        <v>94</v>
      </c>
      <c r="B105" s="27"/>
      <c r="C105" s="126"/>
      <c r="D105" s="127"/>
      <c r="E105" s="127"/>
      <c r="F105" s="128"/>
      <c r="G105" s="82"/>
      <c r="H105" s="27"/>
      <c r="I105" s="64">
        <f t="shared" si="10"/>
        <v>0</v>
      </c>
      <c r="J105" s="112"/>
      <c r="K105" s="33"/>
      <c r="L105" s="110"/>
      <c r="M105" s="15">
        <f>IF(OR(C105="VACANT",K105=0),0,(L105/AC105))</f>
        <v>0</v>
      </c>
      <c r="N105" s="23" t="str">
        <f t="shared" si="8"/>
        <v xml:space="preserve"> </v>
      </c>
      <c r="O105" s="24">
        <f t="shared" si="11"/>
        <v>0</v>
      </c>
      <c r="P105" s="28"/>
      <c r="Q105" s="28"/>
      <c r="R105" s="63">
        <f t="shared" si="12"/>
        <v>0</v>
      </c>
      <c r="S105" s="67" t="str">
        <f t="shared" si="9"/>
        <v/>
      </c>
      <c r="T105" s="25" t="str">
        <f>IF(R105&gt;0,IF(R105&gt;O105,"Fail",""),IF(F105="Vacant","",""))</f>
        <v/>
      </c>
      <c r="U105" s="85"/>
      <c r="V105" s="85"/>
      <c r="W105" s="85"/>
      <c r="X105" s="70"/>
      <c r="Y105" s="214"/>
      <c r="Z105" s="2"/>
      <c r="AA105" s="71">
        <f>IF(I105=1.5,$M$7,IF(I105=2.5,$N$7,IF(I105=3.5,$O$7,IF(I105=4.5,$P$7,IF(I105=5.5,$Q$7,IF(I105=6.5,$R$7,IF(I105=7.5,$S$7,IF(I105=8.5,$T$7,0))))))))</f>
        <v>0</v>
      </c>
      <c r="AB105" s="18">
        <f>IF(I105=1,$M$6,IF(I105=2,$N$6,IF(I105=3,$O$6,IF(I105=4,$P$6,IF(I105=5,$Q$6,IF(I105=6,$R$6,IF(I105=7,$S$6,IF(I105=8,$T$6,AA105))))))))</f>
        <v>0</v>
      </c>
      <c r="AC105" s="16">
        <f>IF(J105=1,$M$6,IF(J105=2,$N$6,IF(J105=3,$O$6,IF(J105=4,$P$6,IF(J105=5,$Q$6,IF(J105=6,$R$6,IF(J105=7,$S$6,IF(J105=8,$T$6,0))))))))</f>
        <v>0</v>
      </c>
      <c r="AD105" s="16">
        <f>(K105*AB105)</f>
        <v>0</v>
      </c>
      <c r="AG105" s="4"/>
    </row>
    <row r="106" spans="1:33" ht="12.75" customHeight="1" x14ac:dyDescent="0.4">
      <c r="A106" s="79">
        <f t="shared" si="13"/>
        <v>95</v>
      </c>
      <c r="B106" s="27"/>
      <c r="C106" s="126"/>
      <c r="D106" s="127"/>
      <c r="E106" s="127"/>
      <c r="F106" s="128"/>
      <c r="G106" s="82"/>
      <c r="H106" s="27"/>
      <c r="I106" s="64">
        <f t="shared" si="10"/>
        <v>0</v>
      </c>
      <c r="J106" s="112"/>
      <c r="K106" s="33"/>
      <c r="L106" s="110"/>
      <c r="M106" s="15">
        <f>IF(OR(C106="VACANT",K106=0),0,(L106/AC106))</f>
        <v>0</v>
      </c>
      <c r="N106" s="23" t="str">
        <f t="shared" si="8"/>
        <v xml:space="preserve"> </v>
      </c>
      <c r="O106" s="24">
        <f t="shared" si="11"/>
        <v>0</v>
      </c>
      <c r="P106" s="28"/>
      <c r="Q106" s="28"/>
      <c r="R106" s="63">
        <f t="shared" si="12"/>
        <v>0</v>
      </c>
      <c r="S106" s="67" t="str">
        <f t="shared" si="9"/>
        <v/>
      </c>
      <c r="T106" s="25" t="str">
        <f>IF(R106&gt;0,IF(R106&gt;O106,"Fail",""),IF(F106="Vacant","",""))</f>
        <v/>
      </c>
      <c r="U106" s="85"/>
      <c r="V106" s="85"/>
      <c r="W106" s="85"/>
      <c r="X106" s="70"/>
      <c r="Y106" s="214"/>
      <c r="Z106" s="2"/>
      <c r="AA106" s="71">
        <f>IF(I106=1.5,$M$7,IF(I106=2.5,$N$7,IF(I106=3.5,$O$7,IF(I106=4.5,$P$7,IF(I106=5.5,$Q$7,IF(I106=6.5,$R$7,IF(I106=7.5,$S$7,IF(I106=8.5,$T$7,0))))))))</f>
        <v>0</v>
      </c>
      <c r="AB106" s="18">
        <f>IF(I106=1,$M$6,IF(I106=2,$N$6,IF(I106=3,$O$6,IF(I106=4,$P$6,IF(I106=5,$Q$6,IF(I106=6,$R$6,IF(I106=7,$S$6,IF(I106=8,$T$6,AA106))))))))</f>
        <v>0</v>
      </c>
      <c r="AC106" s="16">
        <f>IF(J106=1,$M$6,IF(J106=2,$N$6,IF(J106=3,$O$6,IF(J106=4,$P$6,IF(J106=5,$Q$6,IF(J106=6,$R$6,IF(J106=7,$S$6,IF(J106=8,$T$6,0))))))))</f>
        <v>0</v>
      </c>
      <c r="AD106" s="16">
        <f>(K106*AB106)</f>
        <v>0</v>
      </c>
      <c r="AG106" s="4"/>
    </row>
    <row r="107" spans="1:33" ht="12.75" customHeight="1" x14ac:dyDescent="0.4">
      <c r="A107" s="79">
        <f t="shared" si="13"/>
        <v>96</v>
      </c>
      <c r="B107" s="27"/>
      <c r="C107" s="126"/>
      <c r="D107" s="127"/>
      <c r="E107" s="127"/>
      <c r="F107" s="128"/>
      <c r="G107" s="82"/>
      <c r="H107" s="27"/>
      <c r="I107" s="64">
        <f t="shared" si="10"/>
        <v>0</v>
      </c>
      <c r="J107" s="112"/>
      <c r="K107" s="33"/>
      <c r="L107" s="110"/>
      <c r="M107" s="15">
        <f>IF(OR(C107="VACANT",K107=0),0,(L107/AC107))</f>
        <v>0</v>
      </c>
      <c r="N107" s="23" t="str">
        <f t="shared" si="8"/>
        <v xml:space="preserve"> </v>
      </c>
      <c r="O107" s="24">
        <f t="shared" si="11"/>
        <v>0</v>
      </c>
      <c r="P107" s="28"/>
      <c r="Q107" s="28"/>
      <c r="R107" s="63">
        <f t="shared" si="12"/>
        <v>0</v>
      </c>
      <c r="S107" s="67" t="str">
        <f t="shared" si="9"/>
        <v/>
      </c>
      <c r="T107" s="25" t="str">
        <f>IF(R107&gt;0,IF(R107&gt;O107,"Fail",""),IF(F107="Vacant","",""))</f>
        <v/>
      </c>
      <c r="U107" s="85"/>
      <c r="V107" s="85"/>
      <c r="W107" s="85"/>
      <c r="X107" s="70"/>
      <c r="Y107" s="214"/>
      <c r="Z107" s="2"/>
      <c r="AA107" s="71">
        <f>IF(I107=1.5,$M$7,IF(I107=2.5,$N$7,IF(I107=3.5,$O$7,IF(I107=4.5,$P$7,IF(I107=5.5,$Q$7,IF(I107=6.5,$R$7,IF(I107=7.5,$S$7,IF(I107=8.5,$T$7,0))))))))</f>
        <v>0</v>
      </c>
      <c r="AB107" s="18">
        <f>IF(I107=1,$M$6,IF(I107=2,$N$6,IF(I107=3,$O$6,IF(I107=4,$P$6,IF(I107=5,$Q$6,IF(I107=6,$R$6,IF(I107=7,$S$6,IF(I107=8,$T$6,AA107))))))))</f>
        <v>0</v>
      </c>
      <c r="AC107" s="16">
        <f>IF(J107=1,$M$6,IF(J107=2,$N$6,IF(J107=3,$O$6,IF(J107=4,$P$6,IF(J107=5,$Q$6,IF(J107=6,$R$6,IF(J107=7,$S$6,IF(J107=8,$T$6,0))))))))</f>
        <v>0</v>
      </c>
      <c r="AD107" s="16">
        <f>(K107*AB107)</f>
        <v>0</v>
      </c>
      <c r="AG107" s="4"/>
    </row>
    <row r="108" spans="1:33" ht="12.75" customHeight="1" x14ac:dyDescent="0.4">
      <c r="A108" s="79">
        <f t="shared" si="13"/>
        <v>97</v>
      </c>
      <c r="B108" s="27"/>
      <c r="C108" s="126"/>
      <c r="D108" s="127"/>
      <c r="E108" s="127"/>
      <c r="F108" s="128"/>
      <c r="G108" s="82"/>
      <c r="H108" s="27"/>
      <c r="I108" s="64">
        <f t="shared" si="10"/>
        <v>0</v>
      </c>
      <c r="J108" s="112"/>
      <c r="K108" s="33"/>
      <c r="L108" s="110"/>
      <c r="M108" s="15">
        <f>IF(OR(C108="VACANT",K108=0),0,(L108/AC108))</f>
        <v>0</v>
      </c>
      <c r="N108" s="23" t="str">
        <f t="shared" si="8"/>
        <v xml:space="preserve"> </v>
      </c>
      <c r="O108" s="24">
        <f t="shared" si="11"/>
        <v>0</v>
      </c>
      <c r="P108" s="28"/>
      <c r="Q108" s="28"/>
      <c r="R108" s="63">
        <f t="shared" si="12"/>
        <v>0</v>
      </c>
      <c r="S108" s="67" t="str">
        <f t="shared" si="9"/>
        <v/>
      </c>
      <c r="T108" s="25" t="str">
        <f>IF(R108&gt;0,IF(R108&gt;O108,"Fail",""),IF(F108="Vacant","",""))</f>
        <v/>
      </c>
      <c r="U108" s="85"/>
      <c r="V108" s="85"/>
      <c r="W108" s="85"/>
      <c r="X108" s="70"/>
      <c r="Y108" s="214"/>
      <c r="Z108" s="2"/>
      <c r="AA108" s="71">
        <f>IF(I108=1.5,$M$7,IF(I108=2.5,$N$7,IF(I108=3.5,$O$7,IF(I108=4.5,$P$7,IF(I108=5.5,$Q$7,IF(I108=6.5,$R$7,IF(I108=7.5,$S$7,IF(I108=8.5,$T$7,0))))))))</f>
        <v>0</v>
      </c>
      <c r="AB108" s="18">
        <f>IF(I108=1,$M$6,IF(I108=2,$N$6,IF(I108=3,$O$6,IF(I108=4,$P$6,IF(I108=5,$Q$6,IF(I108=6,$R$6,IF(I108=7,$S$6,IF(I108=8,$T$6,AA108))))))))</f>
        <v>0</v>
      </c>
      <c r="AC108" s="16">
        <f>IF(J108=1,$M$6,IF(J108=2,$N$6,IF(J108=3,$O$6,IF(J108=4,$P$6,IF(J108=5,$Q$6,IF(J108=6,$R$6,IF(J108=7,$S$6,IF(J108=8,$T$6,0))))))))</f>
        <v>0</v>
      </c>
      <c r="AD108" s="16">
        <f>(K108*AB108)</f>
        <v>0</v>
      </c>
      <c r="AG108" s="4"/>
    </row>
    <row r="109" spans="1:33" ht="12.75" customHeight="1" x14ac:dyDescent="0.4">
      <c r="A109" s="79">
        <f t="shared" si="13"/>
        <v>98</v>
      </c>
      <c r="B109" s="27"/>
      <c r="C109" s="126"/>
      <c r="D109" s="127"/>
      <c r="E109" s="127"/>
      <c r="F109" s="128"/>
      <c r="G109" s="82"/>
      <c r="H109" s="27"/>
      <c r="I109" s="64">
        <f t="shared" si="10"/>
        <v>0</v>
      </c>
      <c r="J109" s="112"/>
      <c r="K109" s="33"/>
      <c r="L109" s="110"/>
      <c r="M109" s="15">
        <f>IF(OR(C109="VACANT",K109=0),0,(L109/AC109))</f>
        <v>0</v>
      </c>
      <c r="N109" s="23" t="str">
        <f t="shared" si="8"/>
        <v xml:space="preserve"> </v>
      </c>
      <c r="O109" s="24">
        <f t="shared" si="11"/>
        <v>0</v>
      </c>
      <c r="P109" s="28"/>
      <c r="Q109" s="28"/>
      <c r="R109" s="63">
        <f t="shared" si="12"/>
        <v>0</v>
      </c>
      <c r="S109" s="67" t="str">
        <f t="shared" si="9"/>
        <v/>
      </c>
      <c r="T109" s="25" t="str">
        <f>IF(R109&gt;0,IF(R109&gt;O109,"Fail",""),IF(F109="Vacant","",""))</f>
        <v/>
      </c>
      <c r="U109" s="85"/>
      <c r="V109" s="85"/>
      <c r="W109" s="85"/>
      <c r="X109" s="70"/>
      <c r="Y109" s="214"/>
      <c r="Z109" s="2"/>
      <c r="AA109" s="71">
        <f>IF(I109=1.5,$M$7,IF(I109=2.5,$N$7,IF(I109=3.5,$O$7,IF(I109=4.5,$P$7,IF(I109=5.5,$Q$7,IF(I109=6.5,$R$7,IF(I109=7.5,$S$7,IF(I109=8.5,$T$7,0))))))))</f>
        <v>0</v>
      </c>
      <c r="AB109" s="18">
        <f>IF(I109=1,$M$6,IF(I109=2,$N$6,IF(I109=3,$O$6,IF(I109=4,$P$6,IF(I109=5,$Q$6,IF(I109=6,$R$6,IF(I109=7,$S$6,IF(I109=8,$T$6,AA109))))))))</f>
        <v>0</v>
      </c>
      <c r="AC109" s="16">
        <f>IF(J109=1,$M$6,IF(J109=2,$N$6,IF(J109=3,$O$6,IF(J109=4,$P$6,IF(J109=5,$Q$6,IF(J109=6,$R$6,IF(J109=7,$S$6,IF(J109=8,$T$6,0))))))))</f>
        <v>0</v>
      </c>
      <c r="AD109" s="16">
        <f>(K109*AB109)</f>
        <v>0</v>
      </c>
      <c r="AG109" s="4"/>
    </row>
    <row r="110" spans="1:33" ht="12.75" customHeight="1" x14ac:dyDescent="0.4">
      <c r="A110" s="79">
        <f t="shared" si="13"/>
        <v>99</v>
      </c>
      <c r="B110" s="27"/>
      <c r="C110" s="126"/>
      <c r="D110" s="127"/>
      <c r="E110" s="127"/>
      <c r="F110" s="128"/>
      <c r="G110" s="82"/>
      <c r="H110" s="27"/>
      <c r="I110" s="64">
        <f t="shared" si="10"/>
        <v>0</v>
      </c>
      <c r="J110" s="112"/>
      <c r="K110" s="33"/>
      <c r="L110" s="110"/>
      <c r="M110" s="15">
        <f>IF(OR(C110="VACANT",K110=0),0,(L110/AC110))</f>
        <v>0</v>
      </c>
      <c r="N110" s="23" t="str">
        <f t="shared" si="8"/>
        <v xml:space="preserve"> </v>
      </c>
      <c r="O110" s="24">
        <f t="shared" si="11"/>
        <v>0</v>
      </c>
      <c r="P110" s="28"/>
      <c r="Q110" s="28"/>
      <c r="R110" s="63">
        <f t="shared" si="12"/>
        <v>0</v>
      </c>
      <c r="S110" s="67" t="str">
        <f t="shared" si="9"/>
        <v/>
      </c>
      <c r="T110" s="25" t="str">
        <f>IF(R110&gt;0,IF(R110&gt;O110,"Fail",""),IF(F110="Vacant","",""))</f>
        <v/>
      </c>
      <c r="U110" s="85"/>
      <c r="V110" s="85"/>
      <c r="W110" s="85"/>
      <c r="X110" s="70"/>
      <c r="Y110" s="214"/>
      <c r="Z110" s="2"/>
      <c r="AA110" s="71">
        <f>IF(I110=1.5,$M$7,IF(I110=2.5,$N$7,IF(I110=3.5,$O$7,IF(I110=4.5,$P$7,IF(I110=5.5,$Q$7,IF(I110=6.5,$R$7,IF(I110=7.5,$S$7,IF(I110=8.5,$T$7,0))))))))</f>
        <v>0</v>
      </c>
      <c r="AB110" s="18">
        <f>IF(I110=1,$M$6,IF(I110=2,$N$6,IF(I110=3,$O$6,IF(I110=4,$P$6,IF(I110=5,$Q$6,IF(I110=6,$R$6,IF(I110=7,$S$6,IF(I110=8,$T$6,AA110))))))))</f>
        <v>0</v>
      </c>
      <c r="AC110" s="16">
        <f>IF(J110=1,$M$6,IF(J110=2,$N$6,IF(J110=3,$O$6,IF(J110=4,$P$6,IF(J110=5,$Q$6,IF(J110=6,$R$6,IF(J110=7,$S$6,IF(J110=8,$T$6,0))))))))</f>
        <v>0</v>
      </c>
      <c r="AD110" s="16">
        <f>(K110*AB110)</f>
        <v>0</v>
      </c>
      <c r="AG110" s="4"/>
    </row>
    <row r="111" spans="1:33" ht="12.75" customHeight="1" x14ac:dyDescent="0.4">
      <c r="A111" s="79">
        <f t="shared" si="13"/>
        <v>100</v>
      </c>
      <c r="B111" s="27"/>
      <c r="C111" s="126"/>
      <c r="D111" s="127"/>
      <c r="E111" s="127"/>
      <c r="F111" s="128"/>
      <c r="G111" s="82"/>
      <c r="H111" s="27"/>
      <c r="I111" s="64">
        <f t="shared" si="10"/>
        <v>0</v>
      </c>
      <c r="J111" s="112"/>
      <c r="K111" s="33"/>
      <c r="L111" s="110"/>
      <c r="M111" s="15">
        <f>IF(OR(C111="VACANT",K111=0),0,(L111/AC111))</f>
        <v>0</v>
      </c>
      <c r="N111" s="23" t="str">
        <f t="shared" si="8"/>
        <v xml:space="preserve"> </v>
      </c>
      <c r="O111" s="24">
        <f t="shared" si="11"/>
        <v>0</v>
      </c>
      <c r="P111" s="28"/>
      <c r="Q111" s="28"/>
      <c r="R111" s="63">
        <f t="shared" si="12"/>
        <v>0</v>
      </c>
      <c r="S111" s="67" t="str">
        <f t="shared" si="9"/>
        <v/>
      </c>
      <c r="T111" s="25" t="str">
        <f>IF(R111&gt;0,IF(R111&gt;O111,"Fail",""),IF(F111="Vacant","",""))</f>
        <v/>
      </c>
      <c r="U111" s="85"/>
      <c r="V111" s="85"/>
      <c r="W111" s="85"/>
      <c r="X111" s="70"/>
      <c r="Y111" s="214"/>
      <c r="Z111" s="2"/>
      <c r="AA111" s="71">
        <f>IF(I111=1.5,$M$7,IF(I111=2.5,$N$7,IF(I111=3.5,$O$7,IF(I111=4.5,$P$7,IF(I111=5.5,$Q$7,IF(I111=6.5,$R$7,IF(I111=7.5,$S$7,IF(I111=8.5,$T$7,0))))))))</f>
        <v>0</v>
      </c>
      <c r="AB111" s="18">
        <f>IF(I111=1,$M$6,IF(I111=2,$N$6,IF(I111=3,$O$6,IF(I111=4,$P$6,IF(I111=5,$Q$6,IF(I111=6,$R$6,IF(I111=7,$S$6,IF(I111=8,$T$6,AA111))))))))</f>
        <v>0</v>
      </c>
      <c r="AC111" s="16">
        <f>IF(J111=1,$M$6,IF(J111=2,$N$6,IF(J111=3,$O$6,IF(J111=4,$P$6,IF(J111=5,$Q$6,IF(J111=6,$R$6,IF(J111=7,$S$6,IF(J111=8,$T$6,0))))))))</f>
        <v>0</v>
      </c>
      <c r="AD111" s="16">
        <f>(K111*AB111)</f>
        <v>0</v>
      </c>
      <c r="AG111" s="4"/>
    </row>
    <row r="112" spans="1:33" ht="12.75" customHeight="1" x14ac:dyDescent="0.4">
      <c r="A112" s="79">
        <f t="shared" si="13"/>
        <v>101</v>
      </c>
      <c r="B112" s="27"/>
      <c r="C112" s="126"/>
      <c r="D112" s="127"/>
      <c r="E112" s="127"/>
      <c r="F112" s="128"/>
      <c r="G112" s="82"/>
      <c r="H112" s="27"/>
      <c r="I112" s="64">
        <f t="shared" si="10"/>
        <v>0</v>
      </c>
      <c r="J112" s="112"/>
      <c r="K112" s="33"/>
      <c r="L112" s="110"/>
      <c r="M112" s="15">
        <f>IF(OR(C112="VACANT",K112=0),0,(L112/AC112))</f>
        <v>0</v>
      </c>
      <c r="N112" s="23" t="str">
        <f t="shared" si="8"/>
        <v xml:space="preserve"> </v>
      </c>
      <c r="O112" s="24">
        <f t="shared" si="11"/>
        <v>0</v>
      </c>
      <c r="P112" s="28"/>
      <c r="Q112" s="28"/>
      <c r="R112" s="63">
        <f t="shared" si="12"/>
        <v>0</v>
      </c>
      <c r="S112" s="67" t="str">
        <f t="shared" si="9"/>
        <v/>
      </c>
      <c r="T112" s="25" t="str">
        <f>IF(R112&gt;0,IF(R112&gt;O112,"Fail",""),IF(F112="Vacant","",""))</f>
        <v/>
      </c>
      <c r="U112" s="85"/>
      <c r="V112" s="85"/>
      <c r="W112" s="85"/>
      <c r="X112" s="70"/>
      <c r="Y112" s="214"/>
      <c r="Z112" s="2"/>
      <c r="AA112" s="71">
        <f>IF(I112=1.5,$M$7,IF(I112=2.5,$N$7,IF(I112=3.5,$O$7,IF(I112=4.5,$P$7,IF(I112=5.5,$Q$7,IF(I112=6.5,$R$7,IF(I112=7.5,$S$7,IF(I112=8.5,$T$7,0))))))))</f>
        <v>0</v>
      </c>
      <c r="AB112" s="18">
        <f>IF(I112=1,$M$6,IF(I112=2,$N$6,IF(I112=3,$O$6,IF(I112=4,$P$6,IF(I112=5,$Q$6,IF(I112=6,$R$6,IF(I112=7,$S$6,IF(I112=8,$T$6,AA112))))))))</f>
        <v>0</v>
      </c>
      <c r="AC112" s="16">
        <f>IF(J112=1,$M$6,IF(J112=2,$N$6,IF(J112=3,$O$6,IF(J112=4,$P$6,IF(J112=5,$Q$6,IF(J112=6,$R$6,IF(J112=7,$S$6,IF(J112=8,$T$6,0))))))))</f>
        <v>0</v>
      </c>
      <c r="AD112" s="16">
        <f>(K112*AB112)</f>
        <v>0</v>
      </c>
      <c r="AG112" s="4"/>
    </row>
    <row r="113" spans="1:33" ht="12.75" customHeight="1" x14ac:dyDescent="0.4">
      <c r="A113" s="79">
        <f t="shared" si="13"/>
        <v>102</v>
      </c>
      <c r="B113" s="27"/>
      <c r="C113" s="126"/>
      <c r="D113" s="127"/>
      <c r="E113" s="127"/>
      <c r="F113" s="128"/>
      <c r="G113" s="82"/>
      <c r="H113" s="27"/>
      <c r="I113" s="64">
        <f t="shared" si="10"/>
        <v>0</v>
      </c>
      <c r="J113" s="112"/>
      <c r="K113" s="33"/>
      <c r="L113" s="110"/>
      <c r="M113" s="15">
        <f>IF(OR(C113="VACANT",K113=0),0,(L113/AC113))</f>
        <v>0</v>
      </c>
      <c r="N113" s="23" t="str">
        <f t="shared" si="8"/>
        <v xml:space="preserve"> </v>
      </c>
      <c r="O113" s="24">
        <f t="shared" si="11"/>
        <v>0</v>
      </c>
      <c r="P113" s="28"/>
      <c r="Q113" s="28"/>
      <c r="R113" s="63">
        <f t="shared" si="12"/>
        <v>0</v>
      </c>
      <c r="S113" s="67" t="str">
        <f t="shared" si="9"/>
        <v/>
      </c>
      <c r="T113" s="25" t="str">
        <f>IF(R113&gt;0,IF(R113&gt;O113,"Fail",""),IF(F113="Vacant","",""))</f>
        <v/>
      </c>
      <c r="U113" s="85"/>
      <c r="V113" s="85"/>
      <c r="W113" s="85"/>
      <c r="X113" s="70"/>
      <c r="Y113" s="214"/>
      <c r="Z113" s="2"/>
      <c r="AA113" s="71">
        <f>IF(I113=1.5,$M$7,IF(I113=2.5,$N$7,IF(I113=3.5,$O$7,IF(I113=4.5,$P$7,IF(I113=5.5,$Q$7,IF(I113=6.5,$R$7,IF(I113=7.5,$S$7,IF(I113=8.5,$T$7,0))))))))</f>
        <v>0</v>
      </c>
      <c r="AB113" s="18">
        <f>IF(I113=1,$M$6,IF(I113=2,$N$6,IF(I113=3,$O$6,IF(I113=4,$P$6,IF(I113=5,$Q$6,IF(I113=6,$R$6,IF(I113=7,$S$6,IF(I113=8,$T$6,AA113))))))))</f>
        <v>0</v>
      </c>
      <c r="AC113" s="16">
        <f>IF(J113=1,$M$6,IF(J113=2,$N$6,IF(J113=3,$O$6,IF(J113=4,$P$6,IF(J113=5,$Q$6,IF(J113=6,$R$6,IF(J113=7,$S$6,IF(J113=8,$T$6,0))))))))</f>
        <v>0</v>
      </c>
      <c r="AD113" s="16">
        <f>(K113*AB113)</f>
        <v>0</v>
      </c>
      <c r="AG113" s="4"/>
    </row>
    <row r="114" spans="1:33" ht="12.75" customHeight="1" x14ac:dyDescent="0.4">
      <c r="A114" s="79">
        <f t="shared" si="13"/>
        <v>103</v>
      </c>
      <c r="B114" s="27"/>
      <c r="C114" s="126"/>
      <c r="D114" s="127"/>
      <c r="E114" s="127"/>
      <c r="F114" s="128"/>
      <c r="G114" s="82"/>
      <c r="H114" s="27"/>
      <c r="I114" s="64">
        <f t="shared" si="10"/>
        <v>0</v>
      </c>
      <c r="J114" s="112"/>
      <c r="K114" s="33"/>
      <c r="L114" s="110"/>
      <c r="M114" s="15">
        <f>IF(OR(C114="VACANT",K114=0),0,(L114/AC114))</f>
        <v>0</v>
      </c>
      <c r="N114" s="23" t="str">
        <f t="shared" si="8"/>
        <v xml:space="preserve"> </v>
      </c>
      <c r="O114" s="24">
        <f t="shared" si="11"/>
        <v>0</v>
      </c>
      <c r="P114" s="28"/>
      <c r="Q114" s="28"/>
      <c r="R114" s="63">
        <f t="shared" si="12"/>
        <v>0</v>
      </c>
      <c r="S114" s="67" t="str">
        <f t="shared" si="9"/>
        <v/>
      </c>
      <c r="T114" s="25" t="str">
        <f>IF(R114&gt;0,IF(R114&gt;O114,"Fail",""),IF(F114="Vacant","",""))</f>
        <v/>
      </c>
      <c r="U114" s="85"/>
      <c r="V114" s="85"/>
      <c r="W114" s="85"/>
      <c r="X114" s="70"/>
      <c r="Y114" s="214"/>
      <c r="Z114" s="2"/>
      <c r="AA114" s="71">
        <f>IF(I114=1.5,$M$7,IF(I114=2.5,$N$7,IF(I114=3.5,$O$7,IF(I114=4.5,$P$7,IF(I114=5.5,$Q$7,IF(I114=6.5,$R$7,IF(I114=7.5,$S$7,IF(I114=8.5,$T$7,0))))))))</f>
        <v>0</v>
      </c>
      <c r="AB114" s="18">
        <f>IF(I114=1,$M$6,IF(I114=2,$N$6,IF(I114=3,$O$6,IF(I114=4,$P$6,IF(I114=5,$Q$6,IF(I114=6,$R$6,IF(I114=7,$S$6,IF(I114=8,$T$6,AA114))))))))</f>
        <v>0</v>
      </c>
      <c r="AC114" s="16">
        <f>IF(J114=1,$M$6,IF(J114=2,$N$6,IF(J114=3,$O$6,IF(J114=4,$P$6,IF(J114=5,$Q$6,IF(J114=6,$R$6,IF(J114=7,$S$6,IF(J114=8,$T$6,0))))))))</f>
        <v>0</v>
      </c>
      <c r="AD114" s="16">
        <f>(K114*AB114)</f>
        <v>0</v>
      </c>
      <c r="AG114" s="4"/>
    </row>
    <row r="115" spans="1:33" ht="12.75" customHeight="1" x14ac:dyDescent="0.4">
      <c r="A115" s="79">
        <f t="shared" si="13"/>
        <v>104</v>
      </c>
      <c r="B115" s="27"/>
      <c r="C115" s="126"/>
      <c r="D115" s="127"/>
      <c r="E115" s="127"/>
      <c r="F115" s="128"/>
      <c r="G115" s="82"/>
      <c r="H115" s="27"/>
      <c r="I115" s="64">
        <f t="shared" si="10"/>
        <v>0</v>
      </c>
      <c r="J115" s="112"/>
      <c r="K115" s="33"/>
      <c r="L115" s="110"/>
      <c r="M115" s="15">
        <f>IF(OR(C115="VACANT",K115=0),0,(L115/AC115))</f>
        <v>0</v>
      </c>
      <c r="N115" s="23" t="str">
        <f t="shared" si="8"/>
        <v xml:space="preserve"> </v>
      </c>
      <c r="O115" s="24">
        <f t="shared" si="11"/>
        <v>0</v>
      </c>
      <c r="P115" s="28"/>
      <c r="Q115" s="28"/>
      <c r="R115" s="63">
        <f t="shared" si="12"/>
        <v>0</v>
      </c>
      <c r="S115" s="67" t="str">
        <f t="shared" si="9"/>
        <v/>
      </c>
      <c r="T115" s="25" t="str">
        <f>IF(R115&gt;0,IF(R115&gt;O115,"Fail",""),IF(F115="Vacant","",""))</f>
        <v/>
      </c>
      <c r="U115" s="85"/>
      <c r="V115" s="85"/>
      <c r="W115" s="85"/>
      <c r="X115" s="70"/>
      <c r="Y115" s="214"/>
      <c r="Z115" s="2"/>
      <c r="AA115" s="71">
        <f>IF(I115=1.5,$M$7,IF(I115=2.5,$N$7,IF(I115=3.5,$O$7,IF(I115=4.5,$P$7,IF(I115=5.5,$Q$7,IF(I115=6.5,$R$7,IF(I115=7.5,$S$7,IF(I115=8.5,$T$7,0))))))))</f>
        <v>0</v>
      </c>
      <c r="AB115" s="18">
        <f>IF(I115=1,$M$6,IF(I115=2,$N$6,IF(I115=3,$O$6,IF(I115=4,$P$6,IF(I115=5,$Q$6,IF(I115=6,$R$6,IF(I115=7,$S$6,IF(I115=8,$T$6,AA115))))))))</f>
        <v>0</v>
      </c>
      <c r="AC115" s="16">
        <f>IF(J115=1,$M$6,IF(J115=2,$N$6,IF(J115=3,$O$6,IF(J115=4,$P$6,IF(J115=5,$Q$6,IF(J115=6,$R$6,IF(J115=7,$S$6,IF(J115=8,$T$6,0))))))))</f>
        <v>0</v>
      </c>
      <c r="AD115" s="16">
        <f>(K115*AB115)</f>
        <v>0</v>
      </c>
      <c r="AG115" s="4"/>
    </row>
    <row r="116" spans="1:33" ht="12.75" customHeight="1" x14ac:dyDescent="0.4">
      <c r="A116" s="79">
        <f t="shared" si="13"/>
        <v>105</v>
      </c>
      <c r="B116" s="27"/>
      <c r="C116" s="126"/>
      <c r="D116" s="127"/>
      <c r="E116" s="127"/>
      <c r="F116" s="128"/>
      <c r="G116" s="82"/>
      <c r="H116" s="27"/>
      <c r="I116" s="64">
        <f t="shared" si="10"/>
        <v>0</v>
      </c>
      <c r="J116" s="112"/>
      <c r="K116" s="33"/>
      <c r="L116" s="110"/>
      <c r="M116" s="15">
        <f>IF(OR(C116="VACANT",K116=0),0,(L116/AC116))</f>
        <v>0</v>
      </c>
      <c r="N116" s="23" t="str">
        <f t="shared" si="8"/>
        <v xml:space="preserve"> </v>
      </c>
      <c r="O116" s="24">
        <f t="shared" si="11"/>
        <v>0</v>
      </c>
      <c r="P116" s="28"/>
      <c r="Q116" s="28"/>
      <c r="R116" s="63">
        <f t="shared" si="12"/>
        <v>0</v>
      </c>
      <c r="S116" s="67" t="str">
        <f t="shared" si="9"/>
        <v/>
      </c>
      <c r="T116" s="25" t="str">
        <f>IF(R116&gt;0,IF(R116&gt;O116,"Fail",""),IF(F116="Vacant","",""))</f>
        <v/>
      </c>
      <c r="U116" s="85"/>
      <c r="V116" s="85"/>
      <c r="W116" s="85"/>
      <c r="X116" s="70"/>
      <c r="Y116" s="214"/>
      <c r="Z116" s="2"/>
      <c r="AA116" s="71">
        <f>IF(I116=1.5,$M$7,IF(I116=2.5,$N$7,IF(I116=3.5,$O$7,IF(I116=4.5,$P$7,IF(I116=5.5,$Q$7,IF(I116=6.5,$R$7,IF(I116=7.5,$S$7,IF(I116=8.5,$T$7,0))))))))</f>
        <v>0</v>
      </c>
      <c r="AB116" s="18">
        <f>IF(I116=1,$M$6,IF(I116=2,$N$6,IF(I116=3,$O$6,IF(I116=4,$P$6,IF(I116=5,$Q$6,IF(I116=6,$R$6,IF(I116=7,$S$6,IF(I116=8,$T$6,AA116))))))))</f>
        <v>0</v>
      </c>
      <c r="AC116" s="16">
        <f>IF(J116=1,$M$6,IF(J116=2,$N$6,IF(J116=3,$O$6,IF(J116=4,$P$6,IF(J116=5,$Q$6,IF(J116=6,$R$6,IF(J116=7,$S$6,IF(J116=8,$T$6,0))))))))</f>
        <v>0</v>
      </c>
      <c r="AD116" s="16">
        <f>(K116*AB116)</f>
        <v>0</v>
      </c>
      <c r="AG116" s="4"/>
    </row>
    <row r="117" spans="1:33" ht="12.75" customHeight="1" x14ac:dyDescent="0.4">
      <c r="A117" s="79">
        <f t="shared" si="13"/>
        <v>106</v>
      </c>
      <c r="B117" s="27"/>
      <c r="C117" s="126"/>
      <c r="D117" s="127"/>
      <c r="E117" s="127"/>
      <c r="F117" s="128"/>
      <c r="G117" s="82"/>
      <c r="H117" s="27"/>
      <c r="I117" s="64">
        <f t="shared" si="10"/>
        <v>0</v>
      </c>
      <c r="J117" s="112"/>
      <c r="K117" s="33"/>
      <c r="L117" s="110"/>
      <c r="M117" s="15">
        <f>IF(OR(C117="VACANT",K117=0),0,(L117/AC117))</f>
        <v>0</v>
      </c>
      <c r="N117" s="23" t="str">
        <f t="shared" si="8"/>
        <v xml:space="preserve"> </v>
      </c>
      <c r="O117" s="24">
        <f t="shared" si="11"/>
        <v>0</v>
      </c>
      <c r="P117" s="28"/>
      <c r="Q117" s="28"/>
      <c r="R117" s="63">
        <f t="shared" si="12"/>
        <v>0</v>
      </c>
      <c r="S117" s="67" t="str">
        <f t="shared" si="9"/>
        <v/>
      </c>
      <c r="T117" s="25" t="str">
        <f>IF(R117&gt;0,IF(R117&gt;O117,"Fail",""),IF(F117="Vacant","",""))</f>
        <v/>
      </c>
      <c r="U117" s="85"/>
      <c r="V117" s="85"/>
      <c r="W117" s="85"/>
      <c r="X117" s="70"/>
      <c r="Y117" s="214"/>
      <c r="Z117" s="2"/>
      <c r="AA117" s="71">
        <f>IF(I117=1.5,$M$7,IF(I117=2.5,$N$7,IF(I117=3.5,$O$7,IF(I117=4.5,$P$7,IF(I117=5.5,$Q$7,IF(I117=6.5,$R$7,IF(I117=7.5,$S$7,IF(I117=8.5,$T$7,0))))))))</f>
        <v>0</v>
      </c>
      <c r="AB117" s="18">
        <f>IF(I117=1,$M$6,IF(I117=2,$N$6,IF(I117=3,$O$6,IF(I117=4,$P$6,IF(I117=5,$Q$6,IF(I117=6,$R$6,IF(I117=7,$S$6,IF(I117=8,$T$6,AA117))))))))</f>
        <v>0</v>
      </c>
      <c r="AC117" s="16">
        <f>IF(J117=1,$M$6,IF(J117=2,$N$6,IF(J117=3,$O$6,IF(J117=4,$P$6,IF(J117=5,$Q$6,IF(J117=6,$R$6,IF(J117=7,$S$6,IF(J117=8,$T$6,0))))))))</f>
        <v>0</v>
      </c>
      <c r="AD117" s="16">
        <f>(K117*AB117)</f>
        <v>0</v>
      </c>
      <c r="AG117" s="4"/>
    </row>
    <row r="118" spans="1:33" ht="12.75" customHeight="1" x14ac:dyDescent="0.4">
      <c r="A118" s="79">
        <f t="shared" si="13"/>
        <v>107</v>
      </c>
      <c r="B118" s="27"/>
      <c r="C118" s="126"/>
      <c r="D118" s="127"/>
      <c r="E118" s="127"/>
      <c r="F118" s="128"/>
      <c r="G118" s="82"/>
      <c r="H118" s="27"/>
      <c r="I118" s="64">
        <f t="shared" si="10"/>
        <v>0</v>
      </c>
      <c r="J118" s="112"/>
      <c r="K118" s="33"/>
      <c r="L118" s="110"/>
      <c r="M118" s="15">
        <f>IF(OR(C118="VACANT",K118=0),0,(L118/AC118))</f>
        <v>0</v>
      </c>
      <c r="N118" s="23" t="str">
        <f t="shared" si="8"/>
        <v xml:space="preserve"> </v>
      </c>
      <c r="O118" s="24">
        <f t="shared" si="11"/>
        <v>0</v>
      </c>
      <c r="P118" s="28"/>
      <c r="Q118" s="28"/>
      <c r="R118" s="63">
        <f t="shared" si="12"/>
        <v>0</v>
      </c>
      <c r="S118" s="67" t="str">
        <f t="shared" si="9"/>
        <v/>
      </c>
      <c r="T118" s="25" t="str">
        <f>IF(R118&gt;0,IF(R118&gt;O118,"Fail",""),IF(F118="Vacant","",""))</f>
        <v/>
      </c>
      <c r="U118" s="85"/>
      <c r="V118" s="85"/>
      <c r="W118" s="85"/>
      <c r="X118" s="70"/>
      <c r="Y118" s="214"/>
      <c r="Z118" s="2"/>
      <c r="AA118" s="71">
        <f>IF(I118=1.5,$M$7,IF(I118=2.5,$N$7,IF(I118=3.5,$O$7,IF(I118=4.5,$P$7,IF(I118=5.5,$Q$7,IF(I118=6.5,$R$7,IF(I118=7.5,$S$7,IF(I118=8.5,$T$7,0))))))))</f>
        <v>0</v>
      </c>
      <c r="AB118" s="18">
        <f>IF(I118=1,$M$6,IF(I118=2,$N$6,IF(I118=3,$O$6,IF(I118=4,$P$6,IF(I118=5,$Q$6,IF(I118=6,$R$6,IF(I118=7,$S$6,IF(I118=8,$T$6,AA118))))))))</f>
        <v>0</v>
      </c>
      <c r="AC118" s="16">
        <f>IF(J118=1,$M$6,IF(J118=2,$N$6,IF(J118=3,$O$6,IF(J118=4,$P$6,IF(J118=5,$Q$6,IF(J118=6,$R$6,IF(J118=7,$S$6,IF(J118=8,$T$6,0))))))))</f>
        <v>0</v>
      </c>
      <c r="AD118" s="16">
        <f>(K118*AB118)</f>
        <v>0</v>
      </c>
      <c r="AG118" s="4"/>
    </row>
    <row r="119" spans="1:33" ht="12.75" customHeight="1" x14ac:dyDescent="0.4">
      <c r="A119" s="79">
        <f t="shared" si="13"/>
        <v>108</v>
      </c>
      <c r="B119" s="27"/>
      <c r="C119" s="126"/>
      <c r="D119" s="127"/>
      <c r="E119" s="127"/>
      <c r="F119" s="128"/>
      <c r="G119" s="82"/>
      <c r="H119" s="27"/>
      <c r="I119" s="64">
        <f t="shared" si="10"/>
        <v>0</v>
      </c>
      <c r="J119" s="112"/>
      <c r="K119" s="33"/>
      <c r="L119" s="110"/>
      <c r="M119" s="15">
        <f>IF(OR(C119="VACANT",K119=0),0,(L119/AC119))</f>
        <v>0</v>
      </c>
      <c r="N119" s="23" t="str">
        <f t="shared" si="8"/>
        <v xml:space="preserve"> </v>
      </c>
      <c r="O119" s="24">
        <f t="shared" si="11"/>
        <v>0</v>
      </c>
      <c r="P119" s="28"/>
      <c r="Q119" s="28"/>
      <c r="R119" s="63">
        <f t="shared" si="12"/>
        <v>0</v>
      </c>
      <c r="S119" s="67" t="str">
        <f t="shared" si="9"/>
        <v/>
      </c>
      <c r="T119" s="25" t="str">
        <f>IF(R119&gt;0,IF(R119&gt;O119,"Fail",""),IF(F119="Vacant","",""))</f>
        <v/>
      </c>
      <c r="U119" s="85"/>
      <c r="V119" s="85"/>
      <c r="W119" s="85"/>
      <c r="X119" s="70"/>
      <c r="Y119" s="214"/>
      <c r="Z119" s="2"/>
      <c r="AA119" s="71">
        <f>IF(I119=1.5,$M$7,IF(I119=2.5,$N$7,IF(I119=3.5,$O$7,IF(I119=4.5,$P$7,IF(I119=5.5,$Q$7,IF(I119=6.5,$R$7,IF(I119=7.5,$S$7,IF(I119=8.5,$T$7,0))))))))</f>
        <v>0</v>
      </c>
      <c r="AB119" s="18">
        <f>IF(I119=1,$M$6,IF(I119=2,$N$6,IF(I119=3,$O$6,IF(I119=4,$P$6,IF(I119=5,$Q$6,IF(I119=6,$R$6,IF(I119=7,$S$6,IF(I119=8,$T$6,AA119))))))))</f>
        <v>0</v>
      </c>
      <c r="AC119" s="16">
        <f>IF(J119=1,$M$6,IF(J119=2,$N$6,IF(J119=3,$O$6,IF(J119=4,$P$6,IF(J119=5,$Q$6,IF(J119=6,$R$6,IF(J119=7,$S$6,IF(J119=8,$T$6,0))))))))</f>
        <v>0</v>
      </c>
      <c r="AD119" s="16">
        <f>(K119*AB119)</f>
        <v>0</v>
      </c>
      <c r="AG119" s="4"/>
    </row>
    <row r="120" spans="1:33" ht="12.75" customHeight="1" x14ac:dyDescent="0.4">
      <c r="A120" s="79">
        <f t="shared" si="13"/>
        <v>109</v>
      </c>
      <c r="B120" s="27"/>
      <c r="C120" s="126"/>
      <c r="D120" s="127"/>
      <c r="E120" s="127"/>
      <c r="F120" s="128"/>
      <c r="G120" s="82"/>
      <c r="H120" s="27"/>
      <c r="I120" s="64">
        <f t="shared" si="10"/>
        <v>0</v>
      </c>
      <c r="J120" s="112"/>
      <c r="K120" s="33"/>
      <c r="L120" s="110"/>
      <c r="M120" s="15">
        <f>IF(OR(C120="VACANT",K120=0),0,(L120/AC120))</f>
        <v>0</v>
      </c>
      <c r="N120" s="23" t="str">
        <f t="shared" si="8"/>
        <v xml:space="preserve"> </v>
      </c>
      <c r="O120" s="24">
        <f t="shared" si="11"/>
        <v>0</v>
      </c>
      <c r="P120" s="28"/>
      <c r="Q120" s="28"/>
      <c r="R120" s="63">
        <f t="shared" si="12"/>
        <v>0</v>
      </c>
      <c r="S120" s="67" t="str">
        <f t="shared" si="9"/>
        <v/>
      </c>
      <c r="T120" s="25" t="str">
        <f>IF(R120&gt;0,IF(R120&gt;O120,"Fail",""),IF(F120="Vacant","",""))</f>
        <v/>
      </c>
      <c r="U120" s="85"/>
      <c r="V120" s="85"/>
      <c r="W120" s="85"/>
      <c r="X120" s="70"/>
      <c r="Y120" s="214"/>
      <c r="Z120" s="2"/>
      <c r="AA120" s="71">
        <f>IF(I120=1.5,$M$7,IF(I120=2.5,$N$7,IF(I120=3.5,$O$7,IF(I120=4.5,$P$7,IF(I120=5.5,$Q$7,IF(I120=6.5,$R$7,IF(I120=7.5,$S$7,IF(I120=8.5,$T$7,0))))))))</f>
        <v>0</v>
      </c>
      <c r="AB120" s="18">
        <f>IF(I120=1,$M$6,IF(I120=2,$N$6,IF(I120=3,$O$6,IF(I120=4,$P$6,IF(I120=5,$Q$6,IF(I120=6,$R$6,IF(I120=7,$S$6,IF(I120=8,$T$6,AA120))))))))</f>
        <v>0</v>
      </c>
      <c r="AC120" s="16">
        <f>IF(J120=1,$M$6,IF(J120=2,$N$6,IF(J120=3,$O$6,IF(J120=4,$P$6,IF(J120=5,$Q$6,IF(J120=6,$R$6,IF(J120=7,$S$6,IF(J120=8,$T$6,0))))))))</f>
        <v>0</v>
      </c>
      <c r="AD120" s="16">
        <f>(K120*AB120)</f>
        <v>0</v>
      </c>
      <c r="AG120" s="4"/>
    </row>
    <row r="121" spans="1:33" ht="12.75" customHeight="1" x14ac:dyDescent="0.4">
      <c r="A121" s="79">
        <f t="shared" si="13"/>
        <v>110</v>
      </c>
      <c r="B121" s="27"/>
      <c r="C121" s="126"/>
      <c r="D121" s="127"/>
      <c r="E121" s="127"/>
      <c r="F121" s="128"/>
      <c r="G121" s="82"/>
      <c r="H121" s="27"/>
      <c r="I121" s="64">
        <f t="shared" si="10"/>
        <v>0</v>
      </c>
      <c r="J121" s="112"/>
      <c r="K121" s="33"/>
      <c r="L121" s="110"/>
      <c r="M121" s="15">
        <f>IF(OR(C121="VACANT",K121=0),0,(L121/AC121))</f>
        <v>0</v>
      </c>
      <c r="N121" s="23" t="str">
        <f t="shared" si="8"/>
        <v xml:space="preserve"> </v>
      </c>
      <c r="O121" s="24">
        <f t="shared" si="11"/>
        <v>0</v>
      </c>
      <c r="P121" s="28"/>
      <c r="Q121" s="28"/>
      <c r="R121" s="63">
        <f t="shared" si="12"/>
        <v>0</v>
      </c>
      <c r="S121" s="67" t="str">
        <f t="shared" si="9"/>
        <v/>
      </c>
      <c r="T121" s="25" t="str">
        <f>IF(R121&gt;0,IF(R121&gt;O121,"Fail",""),IF(F121="Vacant","",""))</f>
        <v/>
      </c>
      <c r="U121" s="85"/>
      <c r="V121" s="85"/>
      <c r="W121" s="85"/>
      <c r="X121" s="70"/>
      <c r="Y121" s="214"/>
      <c r="Z121" s="2"/>
      <c r="AA121" s="71">
        <f>IF(I121=1.5,$M$7,IF(I121=2.5,$N$7,IF(I121=3.5,$O$7,IF(I121=4.5,$P$7,IF(I121=5.5,$Q$7,IF(I121=6.5,$R$7,IF(I121=7.5,$S$7,IF(I121=8.5,$T$7,0))))))))</f>
        <v>0</v>
      </c>
      <c r="AB121" s="18">
        <f>IF(I121=1,$M$6,IF(I121=2,$N$6,IF(I121=3,$O$6,IF(I121=4,$P$6,IF(I121=5,$Q$6,IF(I121=6,$R$6,IF(I121=7,$S$6,IF(I121=8,$T$6,AA121))))))))</f>
        <v>0</v>
      </c>
      <c r="AC121" s="16">
        <f>IF(J121=1,$M$6,IF(J121=2,$N$6,IF(J121=3,$O$6,IF(J121=4,$P$6,IF(J121=5,$Q$6,IF(J121=6,$R$6,IF(J121=7,$S$6,IF(J121=8,$T$6,0))))))))</f>
        <v>0</v>
      </c>
      <c r="AD121" s="16">
        <f>(K121*AB121)</f>
        <v>0</v>
      </c>
      <c r="AG121" s="4"/>
    </row>
    <row r="122" spans="1:33" ht="12.75" customHeight="1" x14ac:dyDescent="0.4">
      <c r="A122" s="79">
        <f t="shared" si="13"/>
        <v>111</v>
      </c>
      <c r="B122" s="27"/>
      <c r="C122" s="126"/>
      <c r="D122" s="127"/>
      <c r="E122" s="127"/>
      <c r="F122" s="128"/>
      <c r="G122" s="82"/>
      <c r="H122" s="27"/>
      <c r="I122" s="64">
        <f t="shared" si="10"/>
        <v>0</v>
      </c>
      <c r="J122" s="112"/>
      <c r="K122" s="33"/>
      <c r="L122" s="110"/>
      <c r="M122" s="15">
        <f>IF(OR(C122="VACANT",K122=0),0,(L122/AC122))</f>
        <v>0</v>
      </c>
      <c r="N122" s="23" t="str">
        <f t="shared" si="8"/>
        <v xml:space="preserve"> </v>
      </c>
      <c r="O122" s="24">
        <f t="shared" si="11"/>
        <v>0</v>
      </c>
      <c r="P122" s="28"/>
      <c r="Q122" s="28"/>
      <c r="R122" s="63">
        <f t="shared" si="12"/>
        <v>0</v>
      </c>
      <c r="S122" s="67" t="str">
        <f t="shared" si="9"/>
        <v/>
      </c>
      <c r="T122" s="25" t="str">
        <f>IF(R122&gt;0,IF(R122&gt;O122,"Fail",""),IF(F122="Vacant","",""))</f>
        <v/>
      </c>
      <c r="U122" s="85"/>
      <c r="V122" s="85"/>
      <c r="W122" s="85"/>
      <c r="X122" s="70"/>
      <c r="Y122" s="214"/>
      <c r="Z122" s="2"/>
      <c r="AA122" s="71">
        <f>IF(I122=1.5,$M$7,IF(I122=2.5,$N$7,IF(I122=3.5,$O$7,IF(I122=4.5,$P$7,IF(I122=5.5,$Q$7,IF(I122=6.5,$R$7,IF(I122=7.5,$S$7,IF(I122=8.5,$T$7,0))))))))</f>
        <v>0</v>
      </c>
      <c r="AB122" s="18">
        <f>IF(I122=1,$M$6,IF(I122=2,$N$6,IF(I122=3,$O$6,IF(I122=4,$P$6,IF(I122=5,$Q$6,IF(I122=6,$R$6,IF(I122=7,$S$6,IF(I122=8,$T$6,AA122))))))))</f>
        <v>0</v>
      </c>
      <c r="AC122" s="16">
        <f>IF(J122=1,$M$6,IF(J122=2,$N$6,IF(J122=3,$O$6,IF(J122=4,$P$6,IF(J122=5,$Q$6,IF(J122=6,$R$6,IF(J122=7,$S$6,IF(J122=8,$T$6,0))))))))</f>
        <v>0</v>
      </c>
      <c r="AD122" s="16">
        <f>(K122*AB122)</f>
        <v>0</v>
      </c>
      <c r="AG122" s="4"/>
    </row>
    <row r="123" spans="1:33" ht="12.75" customHeight="1" x14ac:dyDescent="0.4">
      <c r="A123" s="79">
        <f t="shared" si="13"/>
        <v>112</v>
      </c>
      <c r="B123" s="27"/>
      <c r="C123" s="126"/>
      <c r="D123" s="127"/>
      <c r="E123" s="127"/>
      <c r="F123" s="128"/>
      <c r="G123" s="82"/>
      <c r="H123" s="27"/>
      <c r="I123" s="64">
        <f t="shared" si="10"/>
        <v>0</v>
      </c>
      <c r="J123" s="112"/>
      <c r="K123" s="33"/>
      <c r="L123" s="110"/>
      <c r="M123" s="15">
        <f>IF(OR(C123="VACANT",K123=0),0,(L123/AC123))</f>
        <v>0</v>
      </c>
      <c r="N123" s="23" t="str">
        <f t="shared" si="8"/>
        <v xml:space="preserve"> </v>
      </c>
      <c r="O123" s="24">
        <f t="shared" si="11"/>
        <v>0</v>
      </c>
      <c r="P123" s="28"/>
      <c r="Q123" s="28"/>
      <c r="R123" s="63">
        <f t="shared" si="12"/>
        <v>0</v>
      </c>
      <c r="S123" s="67" t="str">
        <f t="shared" si="9"/>
        <v/>
      </c>
      <c r="T123" s="25" t="str">
        <f>IF(R123&gt;0,IF(R123&gt;O123,"Fail",""),IF(F123="Vacant","",""))</f>
        <v/>
      </c>
      <c r="U123" s="85"/>
      <c r="V123" s="85"/>
      <c r="W123" s="85"/>
      <c r="X123" s="70"/>
      <c r="Y123" s="214"/>
      <c r="Z123" s="2"/>
      <c r="AA123" s="71">
        <f>IF(I123=1.5,$M$7,IF(I123=2.5,$N$7,IF(I123=3.5,$O$7,IF(I123=4.5,$P$7,IF(I123=5.5,$Q$7,IF(I123=6.5,$R$7,IF(I123=7.5,$S$7,IF(I123=8.5,$T$7,0))))))))</f>
        <v>0</v>
      </c>
      <c r="AB123" s="18">
        <f>IF(I123=1,$M$6,IF(I123=2,$N$6,IF(I123=3,$O$6,IF(I123=4,$P$6,IF(I123=5,$Q$6,IF(I123=6,$R$6,IF(I123=7,$S$6,IF(I123=8,$T$6,AA123))))))))</f>
        <v>0</v>
      </c>
      <c r="AC123" s="16">
        <f>IF(J123=1,$M$6,IF(J123=2,$N$6,IF(J123=3,$O$6,IF(J123=4,$P$6,IF(J123=5,$Q$6,IF(J123=6,$R$6,IF(J123=7,$S$6,IF(J123=8,$T$6,0))))))))</f>
        <v>0</v>
      </c>
      <c r="AD123" s="16">
        <f>(K123*AB123)</f>
        <v>0</v>
      </c>
      <c r="AG123" s="4"/>
    </row>
    <row r="124" spans="1:33" ht="12.75" customHeight="1" x14ac:dyDescent="0.4">
      <c r="A124" s="79">
        <f t="shared" si="13"/>
        <v>113</v>
      </c>
      <c r="B124" s="27"/>
      <c r="C124" s="126"/>
      <c r="D124" s="127"/>
      <c r="E124" s="127"/>
      <c r="F124" s="128"/>
      <c r="G124" s="82"/>
      <c r="H124" s="27"/>
      <c r="I124" s="64">
        <f t="shared" si="10"/>
        <v>0</v>
      </c>
      <c r="J124" s="112"/>
      <c r="K124" s="33"/>
      <c r="L124" s="110"/>
      <c r="M124" s="15">
        <f>IF(OR(C124="VACANT",K124=0),0,(L124/AC124))</f>
        <v>0</v>
      </c>
      <c r="N124" s="23" t="str">
        <f t="shared" si="8"/>
        <v xml:space="preserve"> </v>
      </c>
      <c r="O124" s="24">
        <f t="shared" si="11"/>
        <v>0</v>
      </c>
      <c r="P124" s="28"/>
      <c r="Q124" s="28"/>
      <c r="R124" s="63">
        <f t="shared" si="12"/>
        <v>0</v>
      </c>
      <c r="S124" s="67" t="str">
        <f t="shared" si="9"/>
        <v/>
      </c>
      <c r="T124" s="25" t="str">
        <f>IF(R124&gt;0,IF(R124&gt;O124,"Fail",""),IF(F124="Vacant","",""))</f>
        <v/>
      </c>
      <c r="U124" s="85"/>
      <c r="V124" s="85"/>
      <c r="W124" s="85"/>
      <c r="X124" s="70"/>
      <c r="Y124" s="214"/>
      <c r="Z124" s="2"/>
      <c r="AA124" s="71">
        <f>IF(I124=1.5,$M$7,IF(I124=2.5,$N$7,IF(I124=3.5,$O$7,IF(I124=4.5,$P$7,IF(I124=5.5,$Q$7,IF(I124=6.5,$R$7,IF(I124=7.5,$S$7,IF(I124=8.5,$T$7,0))))))))</f>
        <v>0</v>
      </c>
      <c r="AB124" s="18">
        <f>IF(I124=1,$M$6,IF(I124=2,$N$6,IF(I124=3,$O$6,IF(I124=4,$P$6,IF(I124=5,$Q$6,IF(I124=6,$R$6,IF(I124=7,$S$6,IF(I124=8,$T$6,AA124))))))))</f>
        <v>0</v>
      </c>
      <c r="AC124" s="16">
        <f>IF(J124=1,$M$6,IF(J124=2,$N$6,IF(J124=3,$O$6,IF(J124=4,$P$6,IF(J124=5,$Q$6,IF(J124=6,$R$6,IF(J124=7,$S$6,IF(J124=8,$T$6,0))))))))</f>
        <v>0</v>
      </c>
      <c r="AD124" s="16">
        <f>(K124*AB124)</f>
        <v>0</v>
      </c>
      <c r="AG124" s="4"/>
    </row>
    <row r="125" spans="1:33" ht="12.75" customHeight="1" x14ac:dyDescent="0.4">
      <c r="A125" s="79">
        <f t="shared" si="13"/>
        <v>114</v>
      </c>
      <c r="B125" s="27"/>
      <c r="C125" s="126"/>
      <c r="D125" s="127"/>
      <c r="E125" s="127"/>
      <c r="F125" s="128"/>
      <c r="G125" s="82"/>
      <c r="H125" s="27"/>
      <c r="I125" s="64">
        <f t="shared" si="10"/>
        <v>0</v>
      </c>
      <c r="J125" s="112"/>
      <c r="K125" s="33"/>
      <c r="L125" s="110"/>
      <c r="M125" s="15">
        <f>IF(OR(C125="VACANT",K125=0),0,(L125/AC125))</f>
        <v>0</v>
      </c>
      <c r="N125" s="23" t="str">
        <f t="shared" si="8"/>
        <v xml:space="preserve"> </v>
      </c>
      <c r="O125" s="24">
        <f t="shared" si="11"/>
        <v>0</v>
      </c>
      <c r="P125" s="28"/>
      <c r="Q125" s="28"/>
      <c r="R125" s="63">
        <f t="shared" si="12"/>
        <v>0</v>
      </c>
      <c r="S125" s="67" t="str">
        <f t="shared" si="9"/>
        <v/>
      </c>
      <c r="T125" s="25" t="str">
        <f>IF(R125&gt;0,IF(R125&gt;O125,"Fail",""),IF(F125="Vacant","",""))</f>
        <v/>
      </c>
      <c r="U125" s="85"/>
      <c r="V125" s="85"/>
      <c r="W125" s="85"/>
      <c r="X125" s="70"/>
      <c r="Y125" s="214"/>
      <c r="Z125" s="2"/>
      <c r="AA125" s="71">
        <f>IF(I125=1.5,$M$7,IF(I125=2.5,$N$7,IF(I125=3.5,$O$7,IF(I125=4.5,$P$7,IF(I125=5.5,$Q$7,IF(I125=6.5,$R$7,IF(I125=7.5,$S$7,IF(I125=8.5,$T$7,0))))))))</f>
        <v>0</v>
      </c>
      <c r="AB125" s="18">
        <f>IF(I125=1,$M$6,IF(I125=2,$N$6,IF(I125=3,$O$6,IF(I125=4,$P$6,IF(I125=5,$Q$6,IF(I125=6,$R$6,IF(I125=7,$S$6,IF(I125=8,$T$6,AA125))))))))</f>
        <v>0</v>
      </c>
      <c r="AC125" s="16">
        <f>IF(J125=1,$M$6,IF(J125=2,$N$6,IF(J125=3,$O$6,IF(J125=4,$P$6,IF(J125=5,$Q$6,IF(J125=6,$R$6,IF(J125=7,$S$6,IF(J125=8,$T$6,0))))))))</f>
        <v>0</v>
      </c>
      <c r="AD125" s="16">
        <f>(K125*AB125)</f>
        <v>0</v>
      </c>
      <c r="AG125" s="4"/>
    </row>
    <row r="126" spans="1:33" ht="12.75" customHeight="1" x14ac:dyDescent="0.4">
      <c r="A126" s="79">
        <f t="shared" si="13"/>
        <v>115</v>
      </c>
      <c r="B126" s="27"/>
      <c r="C126" s="126"/>
      <c r="D126" s="127"/>
      <c r="E126" s="127"/>
      <c r="F126" s="128"/>
      <c r="G126" s="82"/>
      <c r="H126" s="27"/>
      <c r="I126" s="64">
        <f t="shared" si="10"/>
        <v>0</v>
      </c>
      <c r="J126" s="112"/>
      <c r="K126" s="33"/>
      <c r="L126" s="110"/>
      <c r="M126" s="15">
        <f>IF(OR(C126="VACANT",K126=0),0,(L126/AC126))</f>
        <v>0</v>
      </c>
      <c r="N126" s="23" t="str">
        <f t="shared" si="8"/>
        <v xml:space="preserve"> </v>
      </c>
      <c r="O126" s="24">
        <f t="shared" si="11"/>
        <v>0</v>
      </c>
      <c r="P126" s="28"/>
      <c r="Q126" s="28"/>
      <c r="R126" s="63">
        <f t="shared" si="12"/>
        <v>0</v>
      </c>
      <c r="S126" s="67" t="str">
        <f t="shared" si="9"/>
        <v/>
      </c>
      <c r="T126" s="25" t="str">
        <f>IF(R126&gt;0,IF(R126&gt;O126,"Fail",""),IF(F126="Vacant","",""))</f>
        <v/>
      </c>
      <c r="U126" s="85"/>
      <c r="V126" s="85"/>
      <c r="W126" s="85"/>
      <c r="X126" s="70"/>
      <c r="Y126" s="214"/>
      <c r="Z126" s="2"/>
      <c r="AA126" s="71">
        <f>IF(I126=1.5,$M$7,IF(I126=2.5,$N$7,IF(I126=3.5,$O$7,IF(I126=4.5,$P$7,IF(I126=5.5,$Q$7,IF(I126=6.5,$R$7,IF(I126=7.5,$S$7,IF(I126=8.5,$T$7,0))))))))</f>
        <v>0</v>
      </c>
      <c r="AB126" s="18">
        <f>IF(I126=1,$M$6,IF(I126=2,$N$6,IF(I126=3,$O$6,IF(I126=4,$P$6,IF(I126=5,$Q$6,IF(I126=6,$R$6,IF(I126=7,$S$6,IF(I126=8,$T$6,AA126))))))))</f>
        <v>0</v>
      </c>
      <c r="AC126" s="16">
        <f>IF(J126=1,$M$6,IF(J126=2,$N$6,IF(J126=3,$O$6,IF(J126=4,$P$6,IF(J126=5,$Q$6,IF(J126=6,$R$6,IF(J126=7,$S$6,IF(J126=8,$T$6,0))))))))</f>
        <v>0</v>
      </c>
      <c r="AD126" s="16">
        <f>(K126*AB126)</f>
        <v>0</v>
      </c>
      <c r="AG126" s="4"/>
    </row>
    <row r="127" spans="1:33" ht="12.75" customHeight="1" x14ac:dyDescent="0.4">
      <c r="A127" s="79">
        <f t="shared" si="13"/>
        <v>116</v>
      </c>
      <c r="B127" s="27"/>
      <c r="C127" s="126"/>
      <c r="D127" s="127"/>
      <c r="E127" s="127"/>
      <c r="F127" s="128"/>
      <c r="G127" s="82"/>
      <c r="H127" s="27"/>
      <c r="I127" s="64">
        <f t="shared" si="10"/>
        <v>0</v>
      </c>
      <c r="J127" s="112"/>
      <c r="K127" s="33"/>
      <c r="L127" s="110"/>
      <c r="M127" s="15">
        <f>IF(OR(C127="VACANT",K127=0),0,(L127/AC127))</f>
        <v>0</v>
      </c>
      <c r="N127" s="23" t="str">
        <f t="shared" si="8"/>
        <v xml:space="preserve"> </v>
      </c>
      <c r="O127" s="24">
        <f t="shared" si="11"/>
        <v>0</v>
      </c>
      <c r="P127" s="28"/>
      <c r="Q127" s="28"/>
      <c r="R127" s="63">
        <f t="shared" si="12"/>
        <v>0</v>
      </c>
      <c r="S127" s="67" t="str">
        <f t="shared" si="9"/>
        <v/>
      </c>
      <c r="T127" s="25" t="str">
        <f>IF(R127&gt;0,IF(R127&gt;O127,"Fail",""),IF(F127="Vacant","",""))</f>
        <v/>
      </c>
      <c r="U127" s="85"/>
      <c r="V127" s="85"/>
      <c r="W127" s="85"/>
      <c r="X127" s="70"/>
      <c r="Y127" s="214"/>
      <c r="Z127" s="2"/>
      <c r="AA127" s="71">
        <f>IF(I127=1.5,$M$7,IF(I127=2.5,$N$7,IF(I127=3.5,$O$7,IF(I127=4.5,$P$7,IF(I127=5.5,$Q$7,IF(I127=6.5,$R$7,IF(I127=7.5,$S$7,IF(I127=8.5,$T$7,0))))))))</f>
        <v>0</v>
      </c>
      <c r="AB127" s="18">
        <f>IF(I127=1,$M$6,IF(I127=2,$N$6,IF(I127=3,$O$6,IF(I127=4,$P$6,IF(I127=5,$Q$6,IF(I127=6,$R$6,IF(I127=7,$S$6,IF(I127=8,$T$6,AA127))))))))</f>
        <v>0</v>
      </c>
      <c r="AC127" s="16">
        <f>IF(J127=1,$M$6,IF(J127=2,$N$6,IF(J127=3,$O$6,IF(J127=4,$P$6,IF(J127=5,$Q$6,IF(J127=6,$R$6,IF(J127=7,$S$6,IF(J127=8,$T$6,0))))))))</f>
        <v>0</v>
      </c>
      <c r="AD127" s="16">
        <f>(K127*AB127)</f>
        <v>0</v>
      </c>
      <c r="AG127" s="4"/>
    </row>
    <row r="128" spans="1:33" ht="12.75" customHeight="1" x14ac:dyDescent="0.4">
      <c r="A128" s="79">
        <f t="shared" si="13"/>
        <v>117</v>
      </c>
      <c r="B128" s="27"/>
      <c r="C128" s="126"/>
      <c r="D128" s="127"/>
      <c r="E128" s="127"/>
      <c r="F128" s="128"/>
      <c r="G128" s="82"/>
      <c r="H128" s="27"/>
      <c r="I128" s="64">
        <f t="shared" si="10"/>
        <v>0</v>
      </c>
      <c r="J128" s="112"/>
      <c r="K128" s="33"/>
      <c r="L128" s="110"/>
      <c r="M128" s="15">
        <f>IF(OR(C128="VACANT",K128=0),0,(L128/AC128))</f>
        <v>0</v>
      </c>
      <c r="N128" s="23" t="str">
        <f t="shared" si="8"/>
        <v xml:space="preserve"> </v>
      </c>
      <c r="O128" s="24">
        <f t="shared" si="11"/>
        <v>0</v>
      </c>
      <c r="P128" s="28"/>
      <c r="Q128" s="28"/>
      <c r="R128" s="63">
        <f t="shared" si="12"/>
        <v>0</v>
      </c>
      <c r="S128" s="67" t="str">
        <f t="shared" si="9"/>
        <v/>
      </c>
      <c r="T128" s="25" t="str">
        <f>IF(R128&gt;0,IF(R128&gt;O128,"Fail",""),IF(F128="Vacant","",""))</f>
        <v/>
      </c>
      <c r="U128" s="85"/>
      <c r="V128" s="85"/>
      <c r="W128" s="85"/>
      <c r="X128" s="70"/>
      <c r="Y128" s="214"/>
      <c r="Z128" s="2"/>
      <c r="AA128" s="71">
        <f>IF(I128=1.5,$M$7,IF(I128=2.5,$N$7,IF(I128=3.5,$O$7,IF(I128=4.5,$P$7,IF(I128=5.5,$Q$7,IF(I128=6.5,$R$7,IF(I128=7.5,$S$7,IF(I128=8.5,$T$7,0))))))))</f>
        <v>0</v>
      </c>
      <c r="AB128" s="18">
        <f>IF(I128=1,$M$6,IF(I128=2,$N$6,IF(I128=3,$O$6,IF(I128=4,$P$6,IF(I128=5,$Q$6,IF(I128=6,$R$6,IF(I128=7,$S$6,IF(I128=8,$T$6,AA128))))))))</f>
        <v>0</v>
      </c>
      <c r="AC128" s="16">
        <f>IF(J128=1,$M$6,IF(J128=2,$N$6,IF(J128=3,$O$6,IF(J128=4,$P$6,IF(J128=5,$Q$6,IF(J128=6,$R$6,IF(J128=7,$S$6,IF(J128=8,$T$6,0))))))))</f>
        <v>0</v>
      </c>
      <c r="AD128" s="16">
        <f>(K128*AB128)</f>
        <v>0</v>
      </c>
      <c r="AG128" s="4"/>
    </row>
    <row r="129" spans="1:33" ht="12.75" customHeight="1" x14ac:dyDescent="0.4">
      <c r="A129" s="79">
        <f t="shared" si="13"/>
        <v>118</v>
      </c>
      <c r="B129" s="27"/>
      <c r="C129" s="126"/>
      <c r="D129" s="127"/>
      <c r="E129" s="127"/>
      <c r="F129" s="128"/>
      <c r="G129" s="82"/>
      <c r="H129" s="27"/>
      <c r="I129" s="64">
        <f t="shared" si="10"/>
        <v>0</v>
      </c>
      <c r="J129" s="112"/>
      <c r="K129" s="33"/>
      <c r="L129" s="110"/>
      <c r="M129" s="15">
        <f>IF(OR(C129="VACANT",K129=0),0,(L129/AC129))</f>
        <v>0</v>
      </c>
      <c r="N129" s="23" t="str">
        <f t="shared" si="8"/>
        <v xml:space="preserve"> </v>
      </c>
      <c r="O129" s="24">
        <f t="shared" si="11"/>
        <v>0</v>
      </c>
      <c r="P129" s="28"/>
      <c r="Q129" s="28"/>
      <c r="R129" s="63">
        <f t="shared" si="12"/>
        <v>0</v>
      </c>
      <c r="S129" s="67" t="str">
        <f t="shared" si="9"/>
        <v/>
      </c>
      <c r="T129" s="25" t="str">
        <f>IF(R129&gt;0,IF(R129&gt;O129,"Fail",""),IF(F129="Vacant","",""))</f>
        <v/>
      </c>
      <c r="U129" s="85"/>
      <c r="V129" s="85"/>
      <c r="W129" s="85"/>
      <c r="X129" s="70"/>
      <c r="Y129" s="214"/>
      <c r="Z129" s="2"/>
      <c r="AA129" s="71">
        <f>IF(I129=1.5,$M$7,IF(I129=2.5,$N$7,IF(I129=3.5,$O$7,IF(I129=4.5,$P$7,IF(I129=5.5,$Q$7,IF(I129=6.5,$R$7,IF(I129=7.5,$S$7,IF(I129=8.5,$T$7,0))))))))</f>
        <v>0</v>
      </c>
      <c r="AB129" s="18">
        <f>IF(I129=1,$M$6,IF(I129=2,$N$6,IF(I129=3,$O$6,IF(I129=4,$P$6,IF(I129=5,$Q$6,IF(I129=6,$R$6,IF(I129=7,$S$6,IF(I129=8,$T$6,AA129))))))))</f>
        <v>0</v>
      </c>
      <c r="AC129" s="16">
        <f>IF(J129=1,$M$6,IF(J129=2,$N$6,IF(J129=3,$O$6,IF(J129=4,$P$6,IF(J129=5,$Q$6,IF(J129=6,$R$6,IF(J129=7,$S$6,IF(J129=8,$T$6,0))))))))</f>
        <v>0</v>
      </c>
      <c r="AD129" s="16">
        <f>(K129*AB129)</f>
        <v>0</v>
      </c>
      <c r="AG129" s="4"/>
    </row>
    <row r="130" spans="1:33" ht="12.75" customHeight="1" x14ac:dyDescent="0.4">
      <c r="A130" s="79">
        <f t="shared" si="13"/>
        <v>119</v>
      </c>
      <c r="B130" s="27"/>
      <c r="C130" s="126"/>
      <c r="D130" s="127"/>
      <c r="E130" s="127"/>
      <c r="F130" s="128"/>
      <c r="G130" s="82"/>
      <c r="H130" s="27"/>
      <c r="I130" s="64">
        <f t="shared" si="10"/>
        <v>0</v>
      </c>
      <c r="J130" s="112"/>
      <c r="K130" s="33"/>
      <c r="L130" s="110"/>
      <c r="M130" s="15">
        <f>IF(OR(C130="VACANT",K130=0),0,(L130/AC130))</f>
        <v>0</v>
      </c>
      <c r="N130" s="23" t="str">
        <f t="shared" si="8"/>
        <v xml:space="preserve"> </v>
      </c>
      <c r="O130" s="24">
        <f t="shared" si="11"/>
        <v>0</v>
      </c>
      <c r="P130" s="28"/>
      <c r="Q130" s="28"/>
      <c r="R130" s="63">
        <f t="shared" si="12"/>
        <v>0</v>
      </c>
      <c r="S130" s="67" t="str">
        <f t="shared" si="9"/>
        <v/>
      </c>
      <c r="T130" s="25" t="str">
        <f>IF(R130&gt;0,IF(R130&gt;O130,"Fail",""),IF(F130="Vacant","",""))</f>
        <v/>
      </c>
      <c r="U130" s="85"/>
      <c r="V130" s="85"/>
      <c r="W130" s="85"/>
      <c r="X130" s="70"/>
      <c r="Y130" s="214"/>
      <c r="Z130" s="2"/>
      <c r="AA130" s="71">
        <f>IF(I130=1.5,$M$7,IF(I130=2.5,$N$7,IF(I130=3.5,$O$7,IF(I130=4.5,$P$7,IF(I130=5.5,$Q$7,IF(I130=6.5,$R$7,IF(I130=7.5,$S$7,IF(I130=8.5,$T$7,0))))))))</f>
        <v>0</v>
      </c>
      <c r="AB130" s="18">
        <f>IF(I130=1,$M$6,IF(I130=2,$N$6,IF(I130=3,$O$6,IF(I130=4,$P$6,IF(I130=5,$Q$6,IF(I130=6,$R$6,IF(I130=7,$S$6,IF(I130=8,$T$6,AA130))))))))</f>
        <v>0</v>
      </c>
      <c r="AC130" s="16">
        <f>IF(J130=1,$M$6,IF(J130=2,$N$6,IF(J130=3,$O$6,IF(J130=4,$P$6,IF(J130=5,$Q$6,IF(J130=6,$R$6,IF(J130=7,$S$6,IF(J130=8,$T$6,0))))))))</f>
        <v>0</v>
      </c>
      <c r="AD130" s="16">
        <f>(K130*AB130)</f>
        <v>0</v>
      </c>
      <c r="AG130" s="4"/>
    </row>
    <row r="131" spans="1:33" ht="12.75" customHeight="1" x14ac:dyDescent="0.4">
      <c r="A131" s="79">
        <f t="shared" si="13"/>
        <v>120</v>
      </c>
      <c r="B131" s="27"/>
      <c r="C131" s="126"/>
      <c r="D131" s="127"/>
      <c r="E131" s="127"/>
      <c r="F131" s="128"/>
      <c r="G131" s="82"/>
      <c r="H131" s="27"/>
      <c r="I131" s="64">
        <f t="shared" si="10"/>
        <v>0</v>
      </c>
      <c r="J131" s="112"/>
      <c r="K131" s="33"/>
      <c r="L131" s="110"/>
      <c r="M131" s="15">
        <f>IF(OR(C131="VACANT",K131=0),0,(L131/AC131))</f>
        <v>0</v>
      </c>
      <c r="N131" s="23" t="str">
        <f t="shared" si="8"/>
        <v xml:space="preserve"> </v>
      </c>
      <c r="O131" s="24">
        <f t="shared" si="11"/>
        <v>0</v>
      </c>
      <c r="P131" s="28"/>
      <c r="Q131" s="28"/>
      <c r="R131" s="63">
        <f t="shared" si="12"/>
        <v>0</v>
      </c>
      <c r="S131" s="67" t="str">
        <f t="shared" si="9"/>
        <v/>
      </c>
      <c r="T131" s="25" t="str">
        <f>IF(R131&gt;0,IF(R131&gt;O131,"Fail",""),IF(F131="Vacant","",""))</f>
        <v/>
      </c>
      <c r="U131" s="85"/>
      <c r="V131" s="85"/>
      <c r="W131" s="85"/>
      <c r="X131" s="70"/>
      <c r="Y131" s="214"/>
      <c r="Z131" s="2"/>
      <c r="AA131" s="71">
        <f>IF(I131=1.5,$M$7,IF(I131=2.5,$N$7,IF(I131=3.5,$O$7,IF(I131=4.5,$P$7,IF(I131=5.5,$Q$7,IF(I131=6.5,$R$7,IF(I131=7.5,$S$7,IF(I131=8.5,$T$7,0))))))))</f>
        <v>0</v>
      </c>
      <c r="AB131" s="18">
        <f>IF(I131=1,$M$6,IF(I131=2,$N$6,IF(I131=3,$O$6,IF(I131=4,$P$6,IF(I131=5,$Q$6,IF(I131=6,$R$6,IF(I131=7,$S$6,IF(I131=8,$T$6,AA131))))))))</f>
        <v>0</v>
      </c>
      <c r="AC131" s="16">
        <f>IF(J131=1,$M$6,IF(J131=2,$N$6,IF(J131=3,$O$6,IF(J131=4,$P$6,IF(J131=5,$Q$6,IF(J131=6,$R$6,IF(J131=7,$S$6,IF(J131=8,$T$6,0))))))))</f>
        <v>0</v>
      </c>
      <c r="AD131" s="16">
        <f>(K131*AB131)</f>
        <v>0</v>
      </c>
      <c r="AG131" s="4"/>
    </row>
    <row r="132" spans="1:33" ht="12.75" customHeight="1" x14ac:dyDescent="0.4">
      <c r="A132" s="79">
        <f t="shared" si="13"/>
        <v>121</v>
      </c>
      <c r="B132" s="27"/>
      <c r="C132" s="126"/>
      <c r="D132" s="127"/>
      <c r="E132" s="127"/>
      <c r="F132" s="128"/>
      <c r="G132" s="82"/>
      <c r="H132" s="27"/>
      <c r="I132" s="64">
        <f t="shared" si="10"/>
        <v>0</v>
      </c>
      <c r="J132" s="112"/>
      <c r="K132" s="33"/>
      <c r="L132" s="110"/>
      <c r="M132" s="15">
        <f>IF(OR(C132="VACANT",K132=0),0,(L132/AC132))</f>
        <v>0</v>
      </c>
      <c r="N132" s="23" t="str">
        <f t="shared" si="8"/>
        <v xml:space="preserve"> </v>
      </c>
      <c r="O132" s="24">
        <f t="shared" si="11"/>
        <v>0</v>
      </c>
      <c r="P132" s="28"/>
      <c r="Q132" s="28"/>
      <c r="R132" s="63">
        <f t="shared" si="12"/>
        <v>0</v>
      </c>
      <c r="S132" s="67" t="str">
        <f t="shared" si="9"/>
        <v/>
      </c>
      <c r="T132" s="25" t="str">
        <f>IF(R132&gt;0,IF(R132&gt;O132,"Fail",""),IF(F132="Vacant","",""))</f>
        <v/>
      </c>
      <c r="U132" s="85"/>
      <c r="V132" s="85"/>
      <c r="W132" s="85"/>
      <c r="X132" s="70"/>
      <c r="Y132" s="214"/>
      <c r="Z132" s="2"/>
      <c r="AA132" s="71">
        <f>IF(I132=1.5,$M$7,IF(I132=2.5,$N$7,IF(I132=3.5,$O$7,IF(I132=4.5,$P$7,IF(I132=5.5,$Q$7,IF(I132=6.5,$R$7,IF(I132=7.5,$S$7,IF(I132=8.5,$T$7,0))))))))</f>
        <v>0</v>
      </c>
      <c r="AB132" s="18">
        <f>IF(I132=1,$M$6,IF(I132=2,$N$6,IF(I132=3,$O$6,IF(I132=4,$P$6,IF(I132=5,$Q$6,IF(I132=6,$R$6,IF(I132=7,$S$6,IF(I132=8,$T$6,AA132))))))))</f>
        <v>0</v>
      </c>
      <c r="AC132" s="16">
        <f>IF(J132=1,$M$6,IF(J132=2,$N$6,IF(J132=3,$O$6,IF(J132=4,$P$6,IF(J132=5,$Q$6,IF(J132=6,$R$6,IF(J132=7,$S$6,IF(J132=8,$T$6,0))))))))</f>
        <v>0</v>
      </c>
      <c r="AD132" s="16">
        <f>(K132*AB132)</f>
        <v>0</v>
      </c>
      <c r="AG132" s="4"/>
    </row>
    <row r="133" spans="1:33" ht="12.75" customHeight="1" x14ac:dyDescent="0.4">
      <c r="A133" s="79">
        <f t="shared" si="13"/>
        <v>122</v>
      </c>
      <c r="B133" s="27"/>
      <c r="C133" s="126"/>
      <c r="D133" s="127"/>
      <c r="E133" s="127"/>
      <c r="F133" s="128"/>
      <c r="G133" s="82"/>
      <c r="H133" s="27"/>
      <c r="I133" s="64">
        <f t="shared" si="10"/>
        <v>0</v>
      </c>
      <c r="J133" s="112"/>
      <c r="K133" s="33"/>
      <c r="L133" s="110"/>
      <c r="M133" s="15">
        <f>IF(OR(C133="VACANT",K133=0),0,(L133/AC133))</f>
        <v>0</v>
      </c>
      <c r="N133" s="23" t="str">
        <f t="shared" si="8"/>
        <v xml:space="preserve"> </v>
      </c>
      <c r="O133" s="24">
        <f t="shared" si="11"/>
        <v>0</v>
      </c>
      <c r="P133" s="28"/>
      <c r="Q133" s="28"/>
      <c r="R133" s="63">
        <f t="shared" si="12"/>
        <v>0</v>
      </c>
      <c r="S133" s="67" t="str">
        <f t="shared" si="9"/>
        <v/>
      </c>
      <c r="T133" s="25" t="str">
        <f>IF(R133&gt;0,IF(R133&gt;O133,"Fail",""),IF(F133="Vacant","",""))</f>
        <v/>
      </c>
      <c r="U133" s="85"/>
      <c r="V133" s="85"/>
      <c r="W133" s="85"/>
      <c r="X133" s="70"/>
      <c r="Y133" s="214"/>
      <c r="Z133" s="2"/>
      <c r="AA133" s="71">
        <f>IF(I133=1.5,$M$7,IF(I133=2.5,$N$7,IF(I133=3.5,$O$7,IF(I133=4.5,$P$7,IF(I133=5.5,$Q$7,IF(I133=6.5,$R$7,IF(I133=7.5,$S$7,IF(I133=8.5,$T$7,0))))))))</f>
        <v>0</v>
      </c>
      <c r="AB133" s="18">
        <f>IF(I133=1,$M$6,IF(I133=2,$N$6,IF(I133=3,$O$6,IF(I133=4,$P$6,IF(I133=5,$Q$6,IF(I133=6,$R$6,IF(I133=7,$S$6,IF(I133=8,$T$6,AA133))))))))</f>
        <v>0</v>
      </c>
      <c r="AC133" s="16">
        <f>IF(J133=1,$M$6,IF(J133=2,$N$6,IF(J133=3,$O$6,IF(J133=4,$P$6,IF(J133=5,$Q$6,IF(J133=6,$R$6,IF(J133=7,$S$6,IF(J133=8,$T$6,0))))))))</f>
        <v>0</v>
      </c>
      <c r="AD133" s="16">
        <f>(K133*AB133)</f>
        <v>0</v>
      </c>
      <c r="AG133" s="4"/>
    </row>
    <row r="134" spans="1:33" ht="12.75" customHeight="1" x14ac:dyDescent="0.4">
      <c r="A134" s="79">
        <f t="shared" si="13"/>
        <v>123</v>
      </c>
      <c r="B134" s="27"/>
      <c r="C134" s="126"/>
      <c r="D134" s="127"/>
      <c r="E134" s="127"/>
      <c r="F134" s="128"/>
      <c r="G134" s="82"/>
      <c r="H134" s="27"/>
      <c r="I134" s="64">
        <f t="shared" si="10"/>
        <v>0</v>
      </c>
      <c r="J134" s="112"/>
      <c r="K134" s="33"/>
      <c r="L134" s="110"/>
      <c r="M134" s="15">
        <f>IF(OR(C134="VACANT",K134=0),0,(L134/AC134))</f>
        <v>0</v>
      </c>
      <c r="N134" s="23" t="str">
        <f t="shared" si="8"/>
        <v xml:space="preserve"> </v>
      </c>
      <c r="O134" s="24">
        <f t="shared" si="11"/>
        <v>0</v>
      </c>
      <c r="P134" s="28"/>
      <c r="Q134" s="28"/>
      <c r="R134" s="63">
        <f t="shared" si="12"/>
        <v>0</v>
      </c>
      <c r="S134" s="67" t="str">
        <f t="shared" si="9"/>
        <v/>
      </c>
      <c r="T134" s="25" t="str">
        <f>IF(R134&gt;0,IF(R134&gt;O134,"Fail",""),IF(F134="Vacant","",""))</f>
        <v/>
      </c>
      <c r="U134" s="85"/>
      <c r="V134" s="85"/>
      <c r="W134" s="85"/>
      <c r="X134" s="70"/>
      <c r="Y134" s="214"/>
      <c r="Z134" s="2"/>
      <c r="AA134" s="71">
        <f>IF(I134=1.5,$M$7,IF(I134=2.5,$N$7,IF(I134=3.5,$O$7,IF(I134=4.5,$P$7,IF(I134=5.5,$Q$7,IF(I134=6.5,$R$7,IF(I134=7.5,$S$7,IF(I134=8.5,$T$7,0))))))))</f>
        <v>0</v>
      </c>
      <c r="AB134" s="18">
        <f>IF(I134=1,$M$6,IF(I134=2,$N$6,IF(I134=3,$O$6,IF(I134=4,$P$6,IF(I134=5,$Q$6,IF(I134=6,$R$6,IF(I134=7,$S$6,IF(I134=8,$T$6,AA134))))))))</f>
        <v>0</v>
      </c>
      <c r="AC134" s="16">
        <f>IF(J134=1,$M$6,IF(J134=2,$N$6,IF(J134=3,$O$6,IF(J134=4,$P$6,IF(J134=5,$Q$6,IF(J134=6,$R$6,IF(J134=7,$S$6,IF(J134=8,$T$6,0))))))))</f>
        <v>0</v>
      </c>
      <c r="AD134" s="16">
        <f>(K134*AB134)</f>
        <v>0</v>
      </c>
      <c r="AG134" s="4"/>
    </row>
    <row r="135" spans="1:33" ht="12.75" customHeight="1" x14ac:dyDescent="0.4">
      <c r="A135" s="79">
        <f t="shared" si="13"/>
        <v>124</v>
      </c>
      <c r="B135" s="27"/>
      <c r="C135" s="126"/>
      <c r="D135" s="127"/>
      <c r="E135" s="127"/>
      <c r="F135" s="128"/>
      <c r="G135" s="82"/>
      <c r="H135" s="27"/>
      <c r="I135" s="64">
        <f t="shared" si="10"/>
        <v>0</v>
      </c>
      <c r="J135" s="112"/>
      <c r="K135" s="33"/>
      <c r="L135" s="110"/>
      <c r="M135" s="15">
        <f>IF(OR(C135="VACANT",K135=0),0,(L135/AC135))</f>
        <v>0</v>
      </c>
      <c r="N135" s="23" t="str">
        <f t="shared" si="8"/>
        <v xml:space="preserve"> </v>
      </c>
      <c r="O135" s="24">
        <f t="shared" si="11"/>
        <v>0</v>
      </c>
      <c r="P135" s="28"/>
      <c r="Q135" s="28"/>
      <c r="R135" s="63">
        <f t="shared" si="12"/>
        <v>0</v>
      </c>
      <c r="S135" s="67" t="str">
        <f t="shared" si="9"/>
        <v/>
      </c>
      <c r="T135" s="25" t="str">
        <f>IF(R135&gt;0,IF(R135&gt;O135,"Fail",""),IF(F135="Vacant","",""))</f>
        <v/>
      </c>
      <c r="U135" s="85"/>
      <c r="V135" s="85"/>
      <c r="W135" s="85"/>
      <c r="X135" s="70"/>
      <c r="Y135" s="214"/>
      <c r="Z135" s="2"/>
      <c r="AA135" s="71">
        <f>IF(I135=1.5,$M$7,IF(I135=2.5,$N$7,IF(I135=3.5,$O$7,IF(I135=4.5,$P$7,IF(I135=5.5,$Q$7,IF(I135=6.5,$R$7,IF(I135=7.5,$S$7,IF(I135=8.5,$T$7,0))))))))</f>
        <v>0</v>
      </c>
      <c r="AB135" s="18">
        <f>IF(I135=1,$M$6,IF(I135=2,$N$6,IF(I135=3,$O$6,IF(I135=4,$P$6,IF(I135=5,$Q$6,IF(I135=6,$R$6,IF(I135=7,$S$6,IF(I135=8,$T$6,AA135))))))))</f>
        <v>0</v>
      </c>
      <c r="AC135" s="16">
        <f>IF(J135=1,$M$6,IF(J135=2,$N$6,IF(J135=3,$O$6,IF(J135=4,$P$6,IF(J135=5,$Q$6,IF(J135=6,$R$6,IF(J135=7,$S$6,IF(J135=8,$T$6,0))))))))</f>
        <v>0</v>
      </c>
      <c r="AD135" s="16">
        <f>(K135*AB135)</f>
        <v>0</v>
      </c>
      <c r="AG135" s="4"/>
    </row>
    <row r="136" spans="1:33" ht="12.75" customHeight="1" x14ac:dyDescent="0.4">
      <c r="A136" s="79">
        <f t="shared" si="13"/>
        <v>125</v>
      </c>
      <c r="B136" s="27"/>
      <c r="C136" s="126"/>
      <c r="D136" s="127"/>
      <c r="E136" s="127"/>
      <c r="F136" s="128"/>
      <c r="G136" s="82"/>
      <c r="H136" s="27"/>
      <c r="I136" s="64">
        <f t="shared" si="10"/>
        <v>0</v>
      </c>
      <c r="J136" s="112"/>
      <c r="K136" s="33"/>
      <c r="L136" s="110"/>
      <c r="M136" s="15">
        <f>IF(OR(C136="VACANT",K136=0),0,(L136/AC136))</f>
        <v>0</v>
      </c>
      <c r="N136" s="23" t="str">
        <f t="shared" si="8"/>
        <v xml:space="preserve"> </v>
      </c>
      <c r="O136" s="24">
        <f t="shared" si="11"/>
        <v>0</v>
      </c>
      <c r="P136" s="28"/>
      <c r="Q136" s="28"/>
      <c r="R136" s="63">
        <f t="shared" si="12"/>
        <v>0</v>
      </c>
      <c r="S136" s="67" t="str">
        <f t="shared" si="9"/>
        <v/>
      </c>
      <c r="T136" s="25" t="str">
        <f>IF(R136&gt;0,IF(R136&gt;O136,"Fail",""),IF(F136="Vacant","",""))</f>
        <v/>
      </c>
      <c r="U136" s="85"/>
      <c r="V136" s="85"/>
      <c r="W136" s="85"/>
      <c r="X136" s="70"/>
      <c r="Y136" s="214"/>
      <c r="Z136" s="2"/>
      <c r="AA136" s="71">
        <f>IF(I136=1.5,$M$7,IF(I136=2.5,$N$7,IF(I136=3.5,$O$7,IF(I136=4.5,$P$7,IF(I136=5.5,$Q$7,IF(I136=6.5,$R$7,IF(I136=7.5,$S$7,IF(I136=8.5,$T$7,0))))))))</f>
        <v>0</v>
      </c>
      <c r="AB136" s="18">
        <f>IF(I136=1,$M$6,IF(I136=2,$N$6,IF(I136=3,$O$6,IF(I136=4,$P$6,IF(I136=5,$Q$6,IF(I136=6,$R$6,IF(I136=7,$S$6,IF(I136=8,$T$6,AA136))))))))</f>
        <v>0</v>
      </c>
      <c r="AC136" s="16">
        <f>IF(J136=1,$M$6,IF(J136=2,$N$6,IF(J136=3,$O$6,IF(J136=4,$P$6,IF(J136=5,$Q$6,IF(J136=6,$R$6,IF(J136=7,$S$6,IF(J136=8,$T$6,0))))))))</f>
        <v>0</v>
      </c>
      <c r="AD136" s="16">
        <f>(K136*AB136)</f>
        <v>0</v>
      </c>
      <c r="AG136" s="4"/>
    </row>
    <row r="137" spans="1:33" ht="12.75" customHeight="1" x14ac:dyDescent="0.4">
      <c r="A137" s="79">
        <f t="shared" si="13"/>
        <v>126</v>
      </c>
      <c r="B137" s="27"/>
      <c r="C137" s="126"/>
      <c r="D137" s="127"/>
      <c r="E137" s="127"/>
      <c r="F137" s="128"/>
      <c r="G137" s="82"/>
      <c r="H137" s="27"/>
      <c r="I137" s="64">
        <f t="shared" si="10"/>
        <v>0</v>
      </c>
      <c r="J137" s="112"/>
      <c r="K137" s="33"/>
      <c r="L137" s="110"/>
      <c r="M137" s="15">
        <f>IF(OR(C137="VACANT",K137=0),0,(L137/AC137))</f>
        <v>0</v>
      </c>
      <c r="N137" s="23" t="str">
        <f t="shared" si="8"/>
        <v xml:space="preserve"> </v>
      </c>
      <c r="O137" s="24">
        <f t="shared" si="11"/>
        <v>0</v>
      </c>
      <c r="P137" s="28"/>
      <c r="Q137" s="28"/>
      <c r="R137" s="63">
        <f t="shared" si="12"/>
        <v>0</v>
      </c>
      <c r="S137" s="67" t="str">
        <f t="shared" si="9"/>
        <v/>
      </c>
      <c r="T137" s="25" t="str">
        <f>IF(R137&gt;0,IF(R137&gt;O137,"Fail",""),IF(F137="Vacant","",""))</f>
        <v/>
      </c>
      <c r="U137" s="85"/>
      <c r="V137" s="85"/>
      <c r="W137" s="85"/>
      <c r="X137" s="70"/>
      <c r="Y137" s="214"/>
      <c r="Z137" s="2"/>
      <c r="AA137" s="71">
        <f>IF(I137=1.5,$M$7,IF(I137=2.5,$N$7,IF(I137=3.5,$O$7,IF(I137=4.5,$P$7,IF(I137=5.5,$Q$7,IF(I137=6.5,$R$7,IF(I137=7.5,$S$7,IF(I137=8.5,$T$7,0))))))))</f>
        <v>0</v>
      </c>
      <c r="AB137" s="18">
        <f>IF(I137=1,$M$6,IF(I137=2,$N$6,IF(I137=3,$O$6,IF(I137=4,$P$6,IF(I137=5,$Q$6,IF(I137=6,$R$6,IF(I137=7,$S$6,IF(I137=8,$T$6,AA137))))))))</f>
        <v>0</v>
      </c>
      <c r="AC137" s="16">
        <f>IF(J137=1,$M$6,IF(J137=2,$N$6,IF(J137=3,$O$6,IF(J137=4,$P$6,IF(J137=5,$Q$6,IF(J137=6,$R$6,IF(J137=7,$S$6,IF(J137=8,$T$6,0))))))))</f>
        <v>0</v>
      </c>
      <c r="AD137" s="16">
        <f>(K137*AB137)</f>
        <v>0</v>
      </c>
      <c r="AG137" s="4"/>
    </row>
    <row r="138" spans="1:33" ht="12.75" customHeight="1" x14ac:dyDescent="0.4">
      <c r="A138" s="79">
        <f t="shared" si="13"/>
        <v>127</v>
      </c>
      <c r="B138" s="27"/>
      <c r="C138" s="126"/>
      <c r="D138" s="127"/>
      <c r="E138" s="127"/>
      <c r="F138" s="128"/>
      <c r="G138" s="82"/>
      <c r="H138" s="27"/>
      <c r="I138" s="64">
        <f t="shared" si="10"/>
        <v>0</v>
      </c>
      <c r="J138" s="112"/>
      <c r="K138" s="33"/>
      <c r="L138" s="110"/>
      <c r="M138" s="15">
        <f>IF(OR(C138="VACANT",K138=0),0,(L138/AC138))</f>
        <v>0</v>
      </c>
      <c r="N138" s="23" t="str">
        <f t="shared" si="8"/>
        <v xml:space="preserve"> </v>
      </c>
      <c r="O138" s="24">
        <f t="shared" si="11"/>
        <v>0</v>
      </c>
      <c r="P138" s="28"/>
      <c r="Q138" s="28"/>
      <c r="R138" s="63">
        <f t="shared" si="12"/>
        <v>0</v>
      </c>
      <c r="S138" s="67" t="str">
        <f t="shared" si="9"/>
        <v/>
      </c>
      <c r="T138" s="25" t="str">
        <f>IF(R138&gt;0,IF(R138&gt;O138,"Fail",""),IF(F138="Vacant","",""))</f>
        <v/>
      </c>
      <c r="U138" s="85"/>
      <c r="V138" s="85"/>
      <c r="W138" s="85"/>
      <c r="X138" s="70"/>
      <c r="Y138" s="214"/>
      <c r="Z138" s="2"/>
      <c r="AA138" s="71">
        <f>IF(I138=1.5,$M$7,IF(I138=2.5,$N$7,IF(I138=3.5,$O$7,IF(I138=4.5,$P$7,IF(I138=5.5,$Q$7,IF(I138=6.5,$R$7,IF(I138=7.5,$S$7,IF(I138=8.5,$T$7,0))))))))</f>
        <v>0</v>
      </c>
      <c r="AB138" s="18">
        <f>IF(I138=1,$M$6,IF(I138=2,$N$6,IF(I138=3,$O$6,IF(I138=4,$P$6,IF(I138=5,$Q$6,IF(I138=6,$R$6,IF(I138=7,$S$6,IF(I138=8,$T$6,AA138))))))))</f>
        <v>0</v>
      </c>
      <c r="AC138" s="16">
        <f>IF(J138=1,$M$6,IF(J138=2,$N$6,IF(J138=3,$O$6,IF(J138=4,$P$6,IF(J138=5,$Q$6,IF(J138=6,$R$6,IF(J138=7,$S$6,IF(J138=8,$T$6,0))))))))</f>
        <v>0</v>
      </c>
      <c r="AD138" s="16">
        <f>(K138*AB138)</f>
        <v>0</v>
      </c>
      <c r="AG138" s="4"/>
    </row>
    <row r="139" spans="1:33" ht="12.75" customHeight="1" x14ac:dyDescent="0.4">
      <c r="A139" s="79">
        <f t="shared" si="13"/>
        <v>128</v>
      </c>
      <c r="B139" s="27"/>
      <c r="C139" s="126"/>
      <c r="D139" s="127"/>
      <c r="E139" s="127"/>
      <c r="F139" s="128"/>
      <c r="G139" s="82"/>
      <c r="H139" s="27"/>
      <c r="I139" s="64">
        <f t="shared" si="10"/>
        <v>0</v>
      </c>
      <c r="J139" s="112"/>
      <c r="K139" s="33"/>
      <c r="L139" s="110"/>
      <c r="M139" s="15">
        <f>IF(OR(C139="VACANT",K139=0),0,(L139/AC139))</f>
        <v>0</v>
      </c>
      <c r="N139" s="23" t="str">
        <f t="shared" si="8"/>
        <v xml:space="preserve"> </v>
      </c>
      <c r="O139" s="24">
        <f t="shared" si="11"/>
        <v>0</v>
      </c>
      <c r="P139" s="28"/>
      <c r="Q139" s="28"/>
      <c r="R139" s="63">
        <f t="shared" si="12"/>
        <v>0</v>
      </c>
      <c r="S139" s="67" t="str">
        <f t="shared" si="9"/>
        <v/>
      </c>
      <c r="T139" s="25" t="str">
        <f>IF(R139&gt;0,IF(R139&gt;O139,"Fail",""),IF(F139="Vacant","",""))</f>
        <v/>
      </c>
      <c r="U139" s="85"/>
      <c r="V139" s="85"/>
      <c r="W139" s="85"/>
      <c r="X139" s="70"/>
      <c r="Y139" s="214"/>
      <c r="Z139" s="2"/>
      <c r="AA139" s="71">
        <f>IF(I139=1.5,$M$7,IF(I139=2.5,$N$7,IF(I139=3.5,$O$7,IF(I139=4.5,$P$7,IF(I139=5.5,$Q$7,IF(I139=6.5,$R$7,IF(I139=7.5,$S$7,IF(I139=8.5,$T$7,0))))))))</f>
        <v>0</v>
      </c>
      <c r="AB139" s="18">
        <f>IF(I139=1,$M$6,IF(I139=2,$N$6,IF(I139=3,$O$6,IF(I139=4,$P$6,IF(I139=5,$Q$6,IF(I139=6,$R$6,IF(I139=7,$S$6,IF(I139=8,$T$6,AA139))))))))</f>
        <v>0</v>
      </c>
      <c r="AC139" s="16">
        <f>IF(J139=1,$M$6,IF(J139=2,$N$6,IF(J139=3,$O$6,IF(J139=4,$P$6,IF(J139=5,$Q$6,IF(J139=6,$R$6,IF(J139=7,$S$6,IF(J139=8,$T$6,0))))))))</f>
        <v>0</v>
      </c>
      <c r="AD139" s="16">
        <f>(K139*AB139)</f>
        <v>0</v>
      </c>
      <c r="AG139" s="4"/>
    </row>
    <row r="140" spans="1:33" ht="12.75" customHeight="1" x14ac:dyDescent="0.4">
      <c r="A140" s="79">
        <f t="shared" si="13"/>
        <v>129</v>
      </c>
      <c r="B140" s="27"/>
      <c r="C140" s="126"/>
      <c r="D140" s="127"/>
      <c r="E140" s="127"/>
      <c r="F140" s="128"/>
      <c r="G140" s="82"/>
      <c r="H140" s="27"/>
      <c r="I140" s="64">
        <f t="shared" si="10"/>
        <v>0</v>
      </c>
      <c r="J140" s="112"/>
      <c r="K140" s="33"/>
      <c r="L140" s="110"/>
      <c r="M140" s="15">
        <f>IF(OR(C140="VACANT",K140=0),0,(L140/AC140))</f>
        <v>0</v>
      </c>
      <c r="N140" s="23" t="str">
        <f t="shared" ref="N140:N203" si="14">IF(K140&lt;=0.5,IF(M140&gt;0.5,"Fail"," "),IF(K140&lt;=0.8,IF(M140&gt;0.8,"Fail"," ")," "))</f>
        <v xml:space="preserve"> </v>
      </c>
      <c r="O140" s="24">
        <f t="shared" si="11"/>
        <v>0</v>
      </c>
      <c r="P140" s="28"/>
      <c r="Q140" s="28"/>
      <c r="R140" s="63">
        <f t="shared" si="12"/>
        <v>0</v>
      </c>
      <c r="S140" s="67" t="str">
        <f t="shared" ref="S140:S203" si="15">IF(J140&gt;0,IF(R140*12&gt;L140,"Fail",""),"")</f>
        <v/>
      </c>
      <c r="T140" s="25" t="str">
        <f>IF(R140&gt;0,IF(R140&gt;O140,"Fail",""),IF(F140="Vacant","",""))</f>
        <v/>
      </c>
      <c r="U140" s="85"/>
      <c r="V140" s="85"/>
      <c r="W140" s="85"/>
      <c r="X140" s="70"/>
      <c r="Y140" s="214"/>
      <c r="Z140" s="2"/>
      <c r="AA140" s="71">
        <f>IF(I140=1.5,$M$7,IF(I140=2.5,$N$7,IF(I140=3.5,$O$7,IF(I140=4.5,$P$7,IF(I140=5.5,$Q$7,IF(I140=6.5,$R$7,IF(I140=7.5,$S$7,IF(I140=8.5,$T$7,0))))))))</f>
        <v>0</v>
      </c>
      <c r="AB140" s="18">
        <f>IF(I140=1,$M$6,IF(I140=2,$N$6,IF(I140=3,$O$6,IF(I140=4,$P$6,IF(I140=5,$Q$6,IF(I140=6,$R$6,IF(I140=7,$S$6,IF(I140=8,$T$6,AA140))))))))</f>
        <v>0</v>
      </c>
      <c r="AC140" s="16">
        <f>IF(J140=1,$M$6,IF(J140=2,$N$6,IF(J140=3,$O$6,IF(J140=4,$P$6,IF(J140=5,$Q$6,IF(J140=6,$R$6,IF(J140=7,$S$6,IF(J140=8,$T$6,0))))))))</f>
        <v>0</v>
      </c>
      <c r="AD140" s="16">
        <f>(K140*AB140)</f>
        <v>0</v>
      </c>
      <c r="AG140" s="4"/>
    </row>
    <row r="141" spans="1:33" ht="12.75" customHeight="1" x14ac:dyDescent="0.4">
      <c r="A141" s="79">
        <f t="shared" si="13"/>
        <v>130</v>
      </c>
      <c r="B141" s="27"/>
      <c r="C141" s="126"/>
      <c r="D141" s="127"/>
      <c r="E141" s="127"/>
      <c r="F141" s="128"/>
      <c r="G141" s="82"/>
      <c r="H141" s="27"/>
      <c r="I141" s="64">
        <f t="shared" ref="I141:I204" si="16">IF(C141&lt;&gt;"",IF(H141&lt;1,1,(H141*1.5)),0)</f>
        <v>0</v>
      </c>
      <c r="J141" s="112"/>
      <c r="K141" s="33"/>
      <c r="L141" s="110"/>
      <c r="M141" s="15">
        <f>IF(OR(C141="VACANT",K141=0),0,(L141/AC141))</f>
        <v>0</v>
      </c>
      <c r="N141" s="23" t="str">
        <f t="shared" si="14"/>
        <v xml:space="preserve"> </v>
      </c>
      <c r="O141" s="24">
        <f t="shared" ref="O141:O204" si="17">+AD141/12*0.3</f>
        <v>0</v>
      </c>
      <c r="P141" s="28"/>
      <c r="Q141" s="28"/>
      <c r="R141" s="63">
        <f t="shared" ref="R141:R204" si="18">P141-Q141</f>
        <v>0</v>
      </c>
      <c r="S141" s="67" t="str">
        <f t="shared" si="15"/>
        <v/>
      </c>
      <c r="T141" s="25" t="str">
        <f>IF(R141&gt;0,IF(R141&gt;O141,"Fail",""),IF(F141="Vacant","",""))</f>
        <v/>
      </c>
      <c r="U141" s="85"/>
      <c r="V141" s="85"/>
      <c r="W141" s="85"/>
      <c r="X141" s="70"/>
      <c r="Y141" s="214"/>
      <c r="Z141" s="2"/>
      <c r="AA141" s="71">
        <f>IF(I141=1.5,$M$7,IF(I141=2.5,$N$7,IF(I141=3.5,$O$7,IF(I141=4.5,$P$7,IF(I141=5.5,$Q$7,IF(I141=6.5,$R$7,IF(I141=7.5,$S$7,IF(I141=8.5,$T$7,0))))))))</f>
        <v>0</v>
      </c>
      <c r="AB141" s="18">
        <f>IF(I141=1,$M$6,IF(I141=2,$N$6,IF(I141=3,$O$6,IF(I141=4,$P$6,IF(I141=5,$Q$6,IF(I141=6,$R$6,IF(I141=7,$S$6,IF(I141=8,$T$6,AA141))))))))</f>
        <v>0</v>
      </c>
      <c r="AC141" s="16">
        <f>IF(J141=1,$M$6,IF(J141=2,$N$6,IF(J141=3,$O$6,IF(J141=4,$P$6,IF(J141=5,$Q$6,IF(J141=6,$R$6,IF(J141=7,$S$6,IF(J141=8,$T$6,0))))))))</f>
        <v>0</v>
      </c>
      <c r="AD141" s="16">
        <f>(K141*AB141)</f>
        <v>0</v>
      </c>
      <c r="AG141" s="4"/>
    </row>
    <row r="142" spans="1:33" ht="12.75" customHeight="1" x14ac:dyDescent="0.4">
      <c r="A142" s="79">
        <f t="shared" ref="A142:A205" si="19">A141+1</f>
        <v>131</v>
      </c>
      <c r="B142" s="27"/>
      <c r="C142" s="126"/>
      <c r="D142" s="127"/>
      <c r="E142" s="127"/>
      <c r="F142" s="128"/>
      <c r="G142" s="82"/>
      <c r="H142" s="27"/>
      <c r="I142" s="64">
        <f t="shared" si="16"/>
        <v>0</v>
      </c>
      <c r="J142" s="112"/>
      <c r="K142" s="33"/>
      <c r="L142" s="110"/>
      <c r="M142" s="15">
        <f>IF(OR(C142="VACANT",K142=0),0,(L142/AC142))</f>
        <v>0</v>
      </c>
      <c r="N142" s="23" t="str">
        <f t="shared" si="14"/>
        <v xml:space="preserve"> </v>
      </c>
      <c r="O142" s="24">
        <f t="shared" si="17"/>
        <v>0</v>
      </c>
      <c r="P142" s="28"/>
      <c r="Q142" s="28"/>
      <c r="R142" s="63">
        <f t="shared" si="18"/>
        <v>0</v>
      </c>
      <c r="S142" s="67" t="str">
        <f t="shared" si="15"/>
        <v/>
      </c>
      <c r="T142" s="25" t="str">
        <f>IF(R142&gt;0,IF(R142&gt;O142,"Fail",""),IF(F142="Vacant","",""))</f>
        <v/>
      </c>
      <c r="U142" s="85"/>
      <c r="V142" s="85"/>
      <c r="W142" s="85"/>
      <c r="X142" s="70"/>
      <c r="Y142" s="214"/>
      <c r="Z142" s="2"/>
      <c r="AA142" s="71">
        <f>IF(I142=1.5,$M$7,IF(I142=2.5,$N$7,IF(I142=3.5,$O$7,IF(I142=4.5,$P$7,IF(I142=5.5,$Q$7,IF(I142=6.5,$R$7,IF(I142=7.5,$S$7,IF(I142=8.5,$T$7,0))))))))</f>
        <v>0</v>
      </c>
      <c r="AB142" s="18">
        <f>IF(I142=1,$M$6,IF(I142=2,$N$6,IF(I142=3,$O$6,IF(I142=4,$P$6,IF(I142=5,$Q$6,IF(I142=6,$R$6,IF(I142=7,$S$6,IF(I142=8,$T$6,AA142))))))))</f>
        <v>0</v>
      </c>
      <c r="AC142" s="16">
        <f>IF(J142=1,$M$6,IF(J142=2,$N$6,IF(J142=3,$O$6,IF(J142=4,$P$6,IF(J142=5,$Q$6,IF(J142=6,$R$6,IF(J142=7,$S$6,IF(J142=8,$T$6,0))))))))</f>
        <v>0</v>
      </c>
      <c r="AD142" s="16">
        <f>(K142*AB142)</f>
        <v>0</v>
      </c>
      <c r="AG142" s="4"/>
    </row>
    <row r="143" spans="1:33" ht="12.75" customHeight="1" x14ac:dyDescent="0.4">
      <c r="A143" s="79">
        <f t="shared" si="19"/>
        <v>132</v>
      </c>
      <c r="B143" s="27"/>
      <c r="C143" s="126"/>
      <c r="D143" s="127"/>
      <c r="E143" s="127"/>
      <c r="F143" s="128"/>
      <c r="G143" s="82"/>
      <c r="H143" s="27"/>
      <c r="I143" s="64">
        <f t="shared" si="16"/>
        <v>0</v>
      </c>
      <c r="J143" s="112"/>
      <c r="K143" s="33"/>
      <c r="L143" s="110"/>
      <c r="M143" s="15">
        <f>IF(OR(C143="VACANT",K143=0),0,(L143/AC143))</f>
        <v>0</v>
      </c>
      <c r="N143" s="23" t="str">
        <f t="shared" si="14"/>
        <v xml:space="preserve"> </v>
      </c>
      <c r="O143" s="24">
        <f t="shared" si="17"/>
        <v>0</v>
      </c>
      <c r="P143" s="28"/>
      <c r="Q143" s="28"/>
      <c r="R143" s="63">
        <f t="shared" si="18"/>
        <v>0</v>
      </c>
      <c r="S143" s="67" t="str">
        <f t="shared" si="15"/>
        <v/>
      </c>
      <c r="T143" s="25" t="str">
        <f>IF(R143&gt;0,IF(R143&gt;O143,"Fail",""),IF(F143="Vacant","",""))</f>
        <v/>
      </c>
      <c r="U143" s="85"/>
      <c r="V143" s="85"/>
      <c r="W143" s="85"/>
      <c r="X143" s="70"/>
      <c r="Y143" s="214"/>
      <c r="Z143" s="2"/>
      <c r="AA143" s="71">
        <f>IF(I143=1.5,$M$7,IF(I143=2.5,$N$7,IF(I143=3.5,$O$7,IF(I143=4.5,$P$7,IF(I143=5.5,$Q$7,IF(I143=6.5,$R$7,IF(I143=7.5,$S$7,IF(I143=8.5,$T$7,0))))))))</f>
        <v>0</v>
      </c>
      <c r="AB143" s="18">
        <f>IF(I143=1,$M$6,IF(I143=2,$N$6,IF(I143=3,$O$6,IF(I143=4,$P$6,IF(I143=5,$Q$6,IF(I143=6,$R$6,IF(I143=7,$S$6,IF(I143=8,$T$6,AA143))))))))</f>
        <v>0</v>
      </c>
      <c r="AC143" s="16">
        <f>IF(J143=1,$M$6,IF(J143=2,$N$6,IF(J143=3,$O$6,IF(J143=4,$P$6,IF(J143=5,$Q$6,IF(J143=6,$R$6,IF(J143=7,$S$6,IF(J143=8,$T$6,0))))))))</f>
        <v>0</v>
      </c>
      <c r="AD143" s="16">
        <f>(K143*AB143)</f>
        <v>0</v>
      </c>
      <c r="AG143" s="4"/>
    </row>
    <row r="144" spans="1:33" ht="12.75" customHeight="1" x14ac:dyDescent="0.4">
      <c r="A144" s="79">
        <f t="shared" si="19"/>
        <v>133</v>
      </c>
      <c r="B144" s="27"/>
      <c r="C144" s="126"/>
      <c r="D144" s="127"/>
      <c r="E144" s="127"/>
      <c r="F144" s="128"/>
      <c r="G144" s="82"/>
      <c r="H144" s="27"/>
      <c r="I144" s="64">
        <f t="shared" si="16"/>
        <v>0</v>
      </c>
      <c r="J144" s="112"/>
      <c r="K144" s="33"/>
      <c r="L144" s="110"/>
      <c r="M144" s="15">
        <f>IF(OR(C144="VACANT",K144=0),0,(L144/AC144))</f>
        <v>0</v>
      </c>
      <c r="N144" s="23" t="str">
        <f t="shared" si="14"/>
        <v xml:space="preserve"> </v>
      </c>
      <c r="O144" s="24">
        <f t="shared" si="17"/>
        <v>0</v>
      </c>
      <c r="P144" s="28"/>
      <c r="Q144" s="28"/>
      <c r="R144" s="63">
        <f t="shared" si="18"/>
        <v>0</v>
      </c>
      <c r="S144" s="67" t="str">
        <f t="shared" si="15"/>
        <v/>
      </c>
      <c r="T144" s="25" t="str">
        <f>IF(R144&gt;0,IF(R144&gt;O144,"Fail",""),IF(F144="Vacant","",""))</f>
        <v/>
      </c>
      <c r="U144" s="85"/>
      <c r="V144" s="85"/>
      <c r="W144" s="85"/>
      <c r="X144" s="70"/>
      <c r="Y144" s="214"/>
      <c r="Z144" s="2"/>
      <c r="AA144" s="71">
        <f>IF(I144=1.5,$M$7,IF(I144=2.5,$N$7,IF(I144=3.5,$O$7,IF(I144=4.5,$P$7,IF(I144=5.5,$Q$7,IF(I144=6.5,$R$7,IF(I144=7.5,$S$7,IF(I144=8.5,$T$7,0))))))))</f>
        <v>0</v>
      </c>
      <c r="AB144" s="18">
        <f>IF(I144=1,$M$6,IF(I144=2,$N$6,IF(I144=3,$O$6,IF(I144=4,$P$6,IF(I144=5,$Q$6,IF(I144=6,$R$6,IF(I144=7,$S$6,IF(I144=8,$T$6,AA144))))))))</f>
        <v>0</v>
      </c>
      <c r="AC144" s="16">
        <f>IF(J144=1,$M$6,IF(J144=2,$N$6,IF(J144=3,$O$6,IF(J144=4,$P$6,IF(J144=5,$Q$6,IF(J144=6,$R$6,IF(J144=7,$S$6,IF(J144=8,$T$6,0))))))))</f>
        <v>0</v>
      </c>
      <c r="AD144" s="16">
        <f>(K144*AB144)</f>
        <v>0</v>
      </c>
      <c r="AG144" s="4"/>
    </row>
    <row r="145" spans="1:33" ht="12.75" customHeight="1" x14ac:dyDescent="0.4">
      <c r="A145" s="79">
        <f t="shared" si="19"/>
        <v>134</v>
      </c>
      <c r="B145" s="27"/>
      <c r="C145" s="126"/>
      <c r="D145" s="127"/>
      <c r="E145" s="127"/>
      <c r="F145" s="128"/>
      <c r="G145" s="82"/>
      <c r="H145" s="27"/>
      <c r="I145" s="64">
        <f t="shared" si="16"/>
        <v>0</v>
      </c>
      <c r="J145" s="112"/>
      <c r="K145" s="33"/>
      <c r="L145" s="110"/>
      <c r="M145" s="15">
        <f>IF(OR(C145="VACANT",K145=0),0,(L145/AC145))</f>
        <v>0</v>
      </c>
      <c r="N145" s="23" t="str">
        <f t="shared" si="14"/>
        <v xml:space="preserve"> </v>
      </c>
      <c r="O145" s="24">
        <f t="shared" si="17"/>
        <v>0</v>
      </c>
      <c r="P145" s="28"/>
      <c r="Q145" s="28"/>
      <c r="R145" s="63">
        <f t="shared" si="18"/>
        <v>0</v>
      </c>
      <c r="S145" s="67" t="str">
        <f t="shared" si="15"/>
        <v/>
      </c>
      <c r="T145" s="25" t="str">
        <f>IF(R145&gt;0,IF(R145&gt;O145,"Fail",""),IF(F145="Vacant","",""))</f>
        <v/>
      </c>
      <c r="U145" s="85"/>
      <c r="V145" s="85"/>
      <c r="W145" s="85"/>
      <c r="X145" s="70"/>
      <c r="Y145" s="214"/>
      <c r="Z145" s="2"/>
      <c r="AA145" s="71">
        <f>IF(I145=1.5,$M$7,IF(I145=2.5,$N$7,IF(I145=3.5,$O$7,IF(I145=4.5,$P$7,IF(I145=5.5,$Q$7,IF(I145=6.5,$R$7,IF(I145=7.5,$S$7,IF(I145=8.5,$T$7,0))))))))</f>
        <v>0</v>
      </c>
      <c r="AB145" s="18">
        <f>IF(I145=1,$M$6,IF(I145=2,$N$6,IF(I145=3,$O$6,IF(I145=4,$P$6,IF(I145=5,$Q$6,IF(I145=6,$R$6,IF(I145=7,$S$6,IF(I145=8,$T$6,AA145))))))))</f>
        <v>0</v>
      </c>
      <c r="AC145" s="16">
        <f>IF(J145=1,$M$6,IF(J145=2,$N$6,IF(J145=3,$O$6,IF(J145=4,$P$6,IF(J145=5,$Q$6,IF(J145=6,$R$6,IF(J145=7,$S$6,IF(J145=8,$T$6,0))))))))</f>
        <v>0</v>
      </c>
      <c r="AD145" s="16">
        <f>(K145*AB145)</f>
        <v>0</v>
      </c>
      <c r="AG145" s="4"/>
    </row>
    <row r="146" spans="1:33" ht="12.75" customHeight="1" x14ac:dyDescent="0.4">
      <c r="A146" s="79">
        <f t="shared" si="19"/>
        <v>135</v>
      </c>
      <c r="B146" s="27"/>
      <c r="C146" s="126"/>
      <c r="D146" s="127"/>
      <c r="E146" s="127"/>
      <c r="F146" s="128"/>
      <c r="G146" s="82"/>
      <c r="H146" s="27"/>
      <c r="I146" s="64">
        <f t="shared" si="16"/>
        <v>0</v>
      </c>
      <c r="J146" s="112"/>
      <c r="K146" s="33"/>
      <c r="L146" s="110"/>
      <c r="M146" s="15">
        <f>IF(OR(C146="VACANT",K146=0),0,(L146/AC146))</f>
        <v>0</v>
      </c>
      <c r="N146" s="23" t="str">
        <f t="shared" si="14"/>
        <v xml:space="preserve"> </v>
      </c>
      <c r="O146" s="24">
        <f t="shared" si="17"/>
        <v>0</v>
      </c>
      <c r="P146" s="28"/>
      <c r="Q146" s="28"/>
      <c r="R146" s="63">
        <f t="shared" si="18"/>
        <v>0</v>
      </c>
      <c r="S146" s="67" t="str">
        <f t="shared" si="15"/>
        <v/>
      </c>
      <c r="T146" s="25" t="str">
        <f>IF(R146&gt;0,IF(R146&gt;O146,"Fail",""),IF(F146="Vacant","",""))</f>
        <v/>
      </c>
      <c r="U146" s="85"/>
      <c r="V146" s="85"/>
      <c r="W146" s="85"/>
      <c r="X146" s="70"/>
      <c r="Y146" s="214"/>
      <c r="Z146" s="2"/>
      <c r="AA146" s="71">
        <f>IF(I146=1.5,$M$7,IF(I146=2.5,$N$7,IF(I146=3.5,$O$7,IF(I146=4.5,$P$7,IF(I146=5.5,$Q$7,IF(I146=6.5,$R$7,IF(I146=7.5,$S$7,IF(I146=8.5,$T$7,0))))))))</f>
        <v>0</v>
      </c>
      <c r="AB146" s="18">
        <f>IF(I146=1,$M$6,IF(I146=2,$N$6,IF(I146=3,$O$6,IF(I146=4,$P$6,IF(I146=5,$Q$6,IF(I146=6,$R$6,IF(I146=7,$S$6,IF(I146=8,$T$6,AA146))))))))</f>
        <v>0</v>
      </c>
      <c r="AC146" s="16">
        <f>IF(J146=1,$M$6,IF(J146=2,$N$6,IF(J146=3,$O$6,IF(J146=4,$P$6,IF(J146=5,$Q$6,IF(J146=6,$R$6,IF(J146=7,$S$6,IF(J146=8,$T$6,0))))))))</f>
        <v>0</v>
      </c>
      <c r="AD146" s="16">
        <f>(K146*AB146)</f>
        <v>0</v>
      </c>
      <c r="AG146" s="4"/>
    </row>
    <row r="147" spans="1:33" ht="12.75" customHeight="1" x14ac:dyDescent="0.4">
      <c r="A147" s="79">
        <f t="shared" si="19"/>
        <v>136</v>
      </c>
      <c r="B147" s="27"/>
      <c r="C147" s="126"/>
      <c r="D147" s="127"/>
      <c r="E147" s="127"/>
      <c r="F147" s="128"/>
      <c r="G147" s="82"/>
      <c r="H147" s="27"/>
      <c r="I147" s="64">
        <f t="shared" si="16"/>
        <v>0</v>
      </c>
      <c r="J147" s="112"/>
      <c r="K147" s="33"/>
      <c r="L147" s="110"/>
      <c r="M147" s="15">
        <f>IF(OR(C147="VACANT",K147=0),0,(L147/AC147))</f>
        <v>0</v>
      </c>
      <c r="N147" s="23" t="str">
        <f t="shared" si="14"/>
        <v xml:space="preserve"> </v>
      </c>
      <c r="O147" s="24">
        <f t="shared" si="17"/>
        <v>0</v>
      </c>
      <c r="P147" s="28"/>
      <c r="Q147" s="28"/>
      <c r="R147" s="63">
        <f t="shared" si="18"/>
        <v>0</v>
      </c>
      <c r="S147" s="67" t="str">
        <f t="shared" si="15"/>
        <v/>
      </c>
      <c r="T147" s="25" t="str">
        <f>IF(R147&gt;0,IF(R147&gt;O147,"Fail",""),IF(F147="Vacant","",""))</f>
        <v/>
      </c>
      <c r="U147" s="85"/>
      <c r="V147" s="85"/>
      <c r="W147" s="85"/>
      <c r="X147" s="70"/>
      <c r="Y147" s="214"/>
      <c r="Z147" s="2"/>
      <c r="AA147" s="71">
        <f>IF(I147=1.5,$M$7,IF(I147=2.5,$N$7,IF(I147=3.5,$O$7,IF(I147=4.5,$P$7,IF(I147=5.5,$Q$7,IF(I147=6.5,$R$7,IF(I147=7.5,$S$7,IF(I147=8.5,$T$7,0))))))))</f>
        <v>0</v>
      </c>
      <c r="AB147" s="18">
        <f>IF(I147=1,$M$6,IF(I147=2,$N$6,IF(I147=3,$O$6,IF(I147=4,$P$6,IF(I147=5,$Q$6,IF(I147=6,$R$6,IF(I147=7,$S$6,IF(I147=8,$T$6,AA147))))))))</f>
        <v>0</v>
      </c>
      <c r="AC147" s="16">
        <f>IF(J147=1,$M$6,IF(J147=2,$N$6,IF(J147=3,$O$6,IF(J147=4,$P$6,IF(J147=5,$Q$6,IF(J147=6,$R$6,IF(J147=7,$S$6,IF(J147=8,$T$6,0))))))))</f>
        <v>0</v>
      </c>
      <c r="AD147" s="16">
        <f>(K147*AB147)</f>
        <v>0</v>
      </c>
      <c r="AG147" s="4"/>
    </row>
    <row r="148" spans="1:33" ht="12.75" customHeight="1" x14ac:dyDescent="0.4">
      <c r="A148" s="79">
        <f t="shared" si="19"/>
        <v>137</v>
      </c>
      <c r="B148" s="27"/>
      <c r="C148" s="126"/>
      <c r="D148" s="127"/>
      <c r="E148" s="127"/>
      <c r="F148" s="128"/>
      <c r="G148" s="82"/>
      <c r="H148" s="27"/>
      <c r="I148" s="64">
        <f t="shared" si="16"/>
        <v>0</v>
      </c>
      <c r="J148" s="112"/>
      <c r="K148" s="33"/>
      <c r="L148" s="110"/>
      <c r="M148" s="15">
        <f>IF(OR(C148="VACANT",K148=0),0,(L148/AC148))</f>
        <v>0</v>
      </c>
      <c r="N148" s="23" t="str">
        <f t="shared" si="14"/>
        <v xml:space="preserve"> </v>
      </c>
      <c r="O148" s="24">
        <f t="shared" si="17"/>
        <v>0</v>
      </c>
      <c r="P148" s="28"/>
      <c r="Q148" s="28"/>
      <c r="R148" s="63">
        <f t="shared" si="18"/>
        <v>0</v>
      </c>
      <c r="S148" s="67" t="str">
        <f t="shared" si="15"/>
        <v/>
      </c>
      <c r="T148" s="25" t="str">
        <f>IF(R148&gt;0,IF(R148&gt;O148,"Fail",""),IF(F148="Vacant","",""))</f>
        <v/>
      </c>
      <c r="U148" s="85"/>
      <c r="V148" s="85"/>
      <c r="W148" s="85"/>
      <c r="X148" s="70"/>
      <c r="Y148" s="214"/>
      <c r="Z148" s="2"/>
      <c r="AA148" s="71">
        <f>IF(I148=1.5,$M$7,IF(I148=2.5,$N$7,IF(I148=3.5,$O$7,IF(I148=4.5,$P$7,IF(I148=5.5,$Q$7,IF(I148=6.5,$R$7,IF(I148=7.5,$S$7,IF(I148=8.5,$T$7,0))))))))</f>
        <v>0</v>
      </c>
      <c r="AB148" s="18">
        <f>IF(I148=1,$M$6,IF(I148=2,$N$6,IF(I148=3,$O$6,IF(I148=4,$P$6,IF(I148=5,$Q$6,IF(I148=6,$R$6,IF(I148=7,$S$6,IF(I148=8,$T$6,AA148))))))))</f>
        <v>0</v>
      </c>
      <c r="AC148" s="16">
        <f>IF(J148=1,$M$6,IF(J148=2,$N$6,IF(J148=3,$O$6,IF(J148=4,$P$6,IF(J148=5,$Q$6,IF(J148=6,$R$6,IF(J148=7,$S$6,IF(J148=8,$T$6,0))))))))</f>
        <v>0</v>
      </c>
      <c r="AD148" s="16">
        <f>(K148*AB148)</f>
        <v>0</v>
      </c>
      <c r="AG148" s="4"/>
    </row>
    <row r="149" spans="1:33" ht="12.75" customHeight="1" x14ac:dyDescent="0.4">
      <c r="A149" s="79">
        <f t="shared" si="19"/>
        <v>138</v>
      </c>
      <c r="B149" s="27"/>
      <c r="C149" s="126"/>
      <c r="D149" s="127"/>
      <c r="E149" s="127"/>
      <c r="F149" s="128"/>
      <c r="G149" s="82"/>
      <c r="H149" s="27"/>
      <c r="I149" s="64">
        <f t="shared" si="16"/>
        <v>0</v>
      </c>
      <c r="J149" s="112"/>
      <c r="K149" s="33"/>
      <c r="L149" s="110"/>
      <c r="M149" s="15">
        <f>IF(OR(C149="VACANT",K149=0),0,(L149/AC149))</f>
        <v>0</v>
      </c>
      <c r="N149" s="23" t="str">
        <f t="shared" si="14"/>
        <v xml:space="preserve"> </v>
      </c>
      <c r="O149" s="24">
        <f t="shared" si="17"/>
        <v>0</v>
      </c>
      <c r="P149" s="28"/>
      <c r="Q149" s="28"/>
      <c r="R149" s="63">
        <f t="shared" si="18"/>
        <v>0</v>
      </c>
      <c r="S149" s="67" t="str">
        <f t="shared" si="15"/>
        <v/>
      </c>
      <c r="T149" s="25" t="str">
        <f>IF(R149&gt;0,IF(R149&gt;O149,"Fail",""),IF(F149="Vacant","",""))</f>
        <v/>
      </c>
      <c r="U149" s="85"/>
      <c r="V149" s="85"/>
      <c r="W149" s="85"/>
      <c r="X149" s="70"/>
      <c r="Y149" s="214"/>
      <c r="Z149" s="2"/>
      <c r="AA149" s="71">
        <f>IF(I149=1.5,$M$7,IF(I149=2.5,$N$7,IF(I149=3.5,$O$7,IF(I149=4.5,$P$7,IF(I149=5.5,$Q$7,IF(I149=6.5,$R$7,IF(I149=7.5,$S$7,IF(I149=8.5,$T$7,0))))))))</f>
        <v>0</v>
      </c>
      <c r="AB149" s="18">
        <f>IF(I149=1,$M$6,IF(I149=2,$N$6,IF(I149=3,$O$6,IF(I149=4,$P$6,IF(I149=5,$Q$6,IF(I149=6,$R$6,IF(I149=7,$S$6,IF(I149=8,$T$6,AA149))))))))</f>
        <v>0</v>
      </c>
      <c r="AC149" s="16">
        <f>IF(J149=1,$M$6,IF(J149=2,$N$6,IF(J149=3,$O$6,IF(J149=4,$P$6,IF(J149=5,$Q$6,IF(J149=6,$R$6,IF(J149=7,$S$6,IF(J149=8,$T$6,0))))))))</f>
        <v>0</v>
      </c>
      <c r="AD149" s="16">
        <f>(K149*AB149)</f>
        <v>0</v>
      </c>
      <c r="AG149" s="4"/>
    </row>
    <row r="150" spans="1:33" ht="12.75" customHeight="1" x14ac:dyDescent="0.4">
      <c r="A150" s="79">
        <f t="shared" si="19"/>
        <v>139</v>
      </c>
      <c r="B150" s="27"/>
      <c r="C150" s="126"/>
      <c r="D150" s="127"/>
      <c r="E150" s="127"/>
      <c r="F150" s="128"/>
      <c r="G150" s="82"/>
      <c r="H150" s="27"/>
      <c r="I150" s="64">
        <f t="shared" si="16"/>
        <v>0</v>
      </c>
      <c r="J150" s="112"/>
      <c r="K150" s="33"/>
      <c r="L150" s="110"/>
      <c r="M150" s="15">
        <f>IF(OR(C150="VACANT",K150=0),0,(L150/AC150))</f>
        <v>0</v>
      </c>
      <c r="N150" s="23" t="str">
        <f t="shared" si="14"/>
        <v xml:space="preserve"> </v>
      </c>
      <c r="O150" s="24">
        <f t="shared" si="17"/>
        <v>0</v>
      </c>
      <c r="P150" s="28"/>
      <c r="Q150" s="28"/>
      <c r="R150" s="63">
        <f t="shared" si="18"/>
        <v>0</v>
      </c>
      <c r="S150" s="67" t="str">
        <f t="shared" si="15"/>
        <v/>
      </c>
      <c r="T150" s="25" t="str">
        <f>IF(R150&gt;0,IF(R150&gt;O150,"Fail",""),IF(F150="Vacant","",""))</f>
        <v/>
      </c>
      <c r="U150" s="85"/>
      <c r="V150" s="85"/>
      <c r="W150" s="85"/>
      <c r="X150" s="70"/>
      <c r="Y150" s="214"/>
      <c r="Z150" s="2"/>
      <c r="AA150" s="71">
        <f>IF(I150=1.5,$M$7,IF(I150=2.5,$N$7,IF(I150=3.5,$O$7,IF(I150=4.5,$P$7,IF(I150=5.5,$Q$7,IF(I150=6.5,$R$7,IF(I150=7.5,$S$7,IF(I150=8.5,$T$7,0))))))))</f>
        <v>0</v>
      </c>
      <c r="AB150" s="18">
        <f>IF(I150=1,$M$6,IF(I150=2,$N$6,IF(I150=3,$O$6,IF(I150=4,$P$6,IF(I150=5,$Q$6,IF(I150=6,$R$6,IF(I150=7,$S$6,IF(I150=8,$T$6,AA150))))))))</f>
        <v>0</v>
      </c>
      <c r="AC150" s="16">
        <f>IF(J150=1,$M$6,IF(J150=2,$N$6,IF(J150=3,$O$6,IF(J150=4,$P$6,IF(J150=5,$Q$6,IF(J150=6,$R$6,IF(J150=7,$S$6,IF(J150=8,$T$6,0))))))))</f>
        <v>0</v>
      </c>
      <c r="AD150" s="16">
        <f>(K150*AB150)</f>
        <v>0</v>
      </c>
      <c r="AG150" s="4"/>
    </row>
    <row r="151" spans="1:33" ht="12.75" customHeight="1" x14ac:dyDescent="0.4">
      <c r="A151" s="79">
        <f t="shared" si="19"/>
        <v>140</v>
      </c>
      <c r="B151" s="27"/>
      <c r="C151" s="126"/>
      <c r="D151" s="127"/>
      <c r="E151" s="127"/>
      <c r="F151" s="128"/>
      <c r="G151" s="82"/>
      <c r="H151" s="27"/>
      <c r="I151" s="64">
        <f t="shared" si="16"/>
        <v>0</v>
      </c>
      <c r="J151" s="112"/>
      <c r="K151" s="33"/>
      <c r="L151" s="110"/>
      <c r="M151" s="15">
        <f>IF(OR(C151="VACANT",K151=0),0,(L151/AC151))</f>
        <v>0</v>
      </c>
      <c r="N151" s="23" t="str">
        <f t="shared" si="14"/>
        <v xml:space="preserve"> </v>
      </c>
      <c r="O151" s="24">
        <f t="shared" si="17"/>
        <v>0</v>
      </c>
      <c r="P151" s="28"/>
      <c r="Q151" s="28"/>
      <c r="R151" s="63">
        <f t="shared" si="18"/>
        <v>0</v>
      </c>
      <c r="S151" s="67" t="str">
        <f t="shared" si="15"/>
        <v/>
      </c>
      <c r="T151" s="25" t="str">
        <f>IF(R151&gt;0,IF(R151&gt;O151,"Fail",""),IF(F151="Vacant","",""))</f>
        <v/>
      </c>
      <c r="U151" s="85"/>
      <c r="V151" s="85"/>
      <c r="W151" s="85"/>
      <c r="X151" s="70"/>
      <c r="Y151" s="214"/>
      <c r="Z151" s="2"/>
      <c r="AA151" s="71">
        <f>IF(I151=1.5,$M$7,IF(I151=2.5,$N$7,IF(I151=3.5,$O$7,IF(I151=4.5,$P$7,IF(I151=5.5,$Q$7,IF(I151=6.5,$R$7,IF(I151=7.5,$S$7,IF(I151=8.5,$T$7,0))))))))</f>
        <v>0</v>
      </c>
      <c r="AB151" s="18">
        <f>IF(I151=1,$M$6,IF(I151=2,$N$6,IF(I151=3,$O$6,IF(I151=4,$P$6,IF(I151=5,$Q$6,IF(I151=6,$R$6,IF(I151=7,$S$6,IF(I151=8,$T$6,AA151))))))))</f>
        <v>0</v>
      </c>
      <c r="AC151" s="16">
        <f>IF(J151=1,$M$6,IF(J151=2,$N$6,IF(J151=3,$O$6,IF(J151=4,$P$6,IF(J151=5,$Q$6,IF(J151=6,$R$6,IF(J151=7,$S$6,IF(J151=8,$T$6,0))))))))</f>
        <v>0</v>
      </c>
      <c r="AD151" s="16">
        <f>(K151*AB151)</f>
        <v>0</v>
      </c>
      <c r="AG151" s="4"/>
    </row>
    <row r="152" spans="1:33" ht="12.75" customHeight="1" x14ac:dyDescent="0.4">
      <c r="A152" s="79">
        <f t="shared" si="19"/>
        <v>141</v>
      </c>
      <c r="B152" s="27"/>
      <c r="C152" s="126"/>
      <c r="D152" s="127"/>
      <c r="E152" s="127"/>
      <c r="F152" s="128"/>
      <c r="G152" s="82"/>
      <c r="H152" s="27"/>
      <c r="I152" s="64">
        <f t="shared" si="16"/>
        <v>0</v>
      </c>
      <c r="J152" s="112"/>
      <c r="K152" s="33"/>
      <c r="L152" s="110"/>
      <c r="M152" s="15">
        <f>IF(OR(C152="VACANT",K152=0),0,(L152/AC152))</f>
        <v>0</v>
      </c>
      <c r="N152" s="23" t="str">
        <f t="shared" si="14"/>
        <v xml:space="preserve"> </v>
      </c>
      <c r="O152" s="24">
        <f t="shared" si="17"/>
        <v>0</v>
      </c>
      <c r="P152" s="28"/>
      <c r="Q152" s="28"/>
      <c r="R152" s="63">
        <f t="shared" si="18"/>
        <v>0</v>
      </c>
      <c r="S152" s="67" t="str">
        <f t="shared" si="15"/>
        <v/>
      </c>
      <c r="T152" s="25" t="str">
        <f>IF(R152&gt;0,IF(R152&gt;O152,"Fail",""),IF(F152="Vacant","",""))</f>
        <v/>
      </c>
      <c r="U152" s="85"/>
      <c r="V152" s="85"/>
      <c r="W152" s="85"/>
      <c r="X152" s="70"/>
      <c r="Y152" s="214"/>
      <c r="Z152" s="2"/>
      <c r="AA152" s="71">
        <f>IF(I152=1.5,$M$7,IF(I152=2.5,$N$7,IF(I152=3.5,$O$7,IF(I152=4.5,$P$7,IF(I152=5.5,$Q$7,IF(I152=6.5,$R$7,IF(I152=7.5,$S$7,IF(I152=8.5,$T$7,0))))))))</f>
        <v>0</v>
      </c>
      <c r="AB152" s="18">
        <f>IF(I152=1,$M$6,IF(I152=2,$N$6,IF(I152=3,$O$6,IF(I152=4,$P$6,IF(I152=5,$Q$6,IF(I152=6,$R$6,IF(I152=7,$S$6,IF(I152=8,$T$6,AA152))))))))</f>
        <v>0</v>
      </c>
      <c r="AC152" s="16">
        <f>IF(J152=1,$M$6,IF(J152=2,$N$6,IF(J152=3,$O$6,IF(J152=4,$P$6,IF(J152=5,$Q$6,IF(J152=6,$R$6,IF(J152=7,$S$6,IF(J152=8,$T$6,0))))))))</f>
        <v>0</v>
      </c>
      <c r="AD152" s="16">
        <f>(K152*AB152)</f>
        <v>0</v>
      </c>
      <c r="AG152" s="4"/>
    </row>
    <row r="153" spans="1:33" ht="12.75" customHeight="1" x14ac:dyDescent="0.4">
      <c r="A153" s="79">
        <f t="shared" si="19"/>
        <v>142</v>
      </c>
      <c r="B153" s="27"/>
      <c r="C153" s="126"/>
      <c r="D153" s="127"/>
      <c r="E153" s="127"/>
      <c r="F153" s="128"/>
      <c r="G153" s="82"/>
      <c r="H153" s="27"/>
      <c r="I153" s="64">
        <f t="shared" si="16"/>
        <v>0</v>
      </c>
      <c r="J153" s="112"/>
      <c r="K153" s="33"/>
      <c r="L153" s="110"/>
      <c r="M153" s="15">
        <f>IF(OR(C153="VACANT",K153=0),0,(L153/AC153))</f>
        <v>0</v>
      </c>
      <c r="N153" s="23" t="str">
        <f t="shared" si="14"/>
        <v xml:space="preserve"> </v>
      </c>
      <c r="O153" s="24">
        <f t="shared" si="17"/>
        <v>0</v>
      </c>
      <c r="P153" s="28"/>
      <c r="Q153" s="28"/>
      <c r="R153" s="63">
        <f t="shared" si="18"/>
        <v>0</v>
      </c>
      <c r="S153" s="67" t="str">
        <f t="shared" si="15"/>
        <v/>
      </c>
      <c r="T153" s="25" t="str">
        <f>IF(R153&gt;0,IF(R153&gt;O153,"Fail",""),IF(F153="Vacant","",""))</f>
        <v/>
      </c>
      <c r="U153" s="85"/>
      <c r="V153" s="85"/>
      <c r="W153" s="85"/>
      <c r="X153" s="70"/>
      <c r="Y153" s="214"/>
      <c r="Z153" s="2"/>
      <c r="AA153" s="71">
        <f>IF(I153=1.5,$M$7,IF(I153=2.5,$N$7,IF(I153=3.5,$O$7,IF(I153=4.5,$P$7,IF(I153=5.5,$Q$7,IF(I153=6.5,$R$7,IF(I153=7.5,$S$7,IF(I153=8.5,$T$7,0))))))))</f>
        <v>0</v>
      </c>
      <c r="AB153" s="18">
        <f>IF(I153=1,$M$6,IF(I153=2,$N$6,IF(I153=3,$O$6,IF(I153=4,$P$6,IF(I153=5,$Q$6,IF(I153=6,$R$6,IF(I153=7,$S$6,IF(I153=8,$T$6,AA153))))))))</f>
        <v>0</v>
      </c>
      <c r="AC153" s="16">
        <f>IF(J153=1,$M$6,IF(J153=2,$N$6,IF(J153=3,$O$6,IF(J153=4,$P$6,IF(J153=5,$Q$6,IF(J153=6,$R$6,IF(J153=7,$S$6,IF(J153=8,$T$6,0))))))))</f>
        <v>0</v>
      </c>
      <c r="AD153" s="16">
        <f>(K153*AB153)</f>
        <v>0</v>
      </c>
      <c r="AG153" s="4"/>
    </row>
    <row r="154" spans="1:33" ht="12.75" customHeight="1" x14ac:dyDescent="0.4">
      <c r="A154" s="79">
        <f t="shared" si="19"/>
        <v>143</v>
      </c>
      <c r="B154" s="27"/>
      <c r="C154" s="126"/>
      <c r="D154" s="127"/>
      <c r="E154" s="127"/>
      <c r="F154" s="128"/>
      <c r="G154" s="82"/>
      <c r="H154" s="27"/>
      <c r="I154" s="64">
        <f t="shared" si="16"/>
        <v>0</v>
      </c>
      <c r="J154" s="112"/>
      <c r="K154" s="33"/>
      <c r="L154" s="110"/>
      <c r="M154" s="15">
        <f>IF(OR(C154="VACANT",K154=0),0,(L154/AC154))</f>
        <v>0</v>
      </c>
      <c r="N154" s="23" t="str">
        <f t="shared" si="14"/>
        <v xml:space="preserve"> </v>
      </c>
      <c r="O154" s="24">
        <f t="shared" si="17"/>
        <v>0</v>
      </c>
      <c r="P154" s="28"/>
      <c r="Q154" s="28"/>
      <c r="R154" s="63">
        <f t="shared" si="18"/>
        <v>0</v>
      </c>
      <c r="S154" s="67" t="str">
        <f t="shared" si="15"/>
        <v/>
      </c>
      <c r="T154" s="25" t="str">
        <f>IF(R154&gt;0,IF(R154&gt;O154,"Fail",""),IF(F154="Vacant","",""))</f>
        <v/>
      </c>
      <c r="U154" s="85"/>
      <c r="V154" s="85"/>
      <c r="W154" s="85"/>
      <c r="X154" s="70"/>
      <c r="Y154" s="214"/>
      <c r="Z154" s="2"/>
      <c r="AA154" s="71">
        <f>IF(I154=1.5,$M$7,IF(I154=2.5,$N$7,IF(I154=3.5,$O$7,IF(I154=4.5,$P$7,IF(I154=5.5,$Q$7,IF(I154=6.5,$R$7,IF(I154=7.5,$S$7,IF(I154=8.5,$T$7,0))))))))</f>
        <v>0</v>
      </c>
      <c r="AB154" s="18">
        <f>IF(I154=1,$M$6,IF(I154=2,$N$6,IF(I154=3,$O$6,IF(I154=4,$P$6,IF(I154=5,$Q$6,IF(I154=6,$R$6,IF(I154=7,$S$6,IF(I154=8,$T$6,AA154))))))))</f>
        <v>0</v>
      </c>
      <c r="AC154" s="16">
        <f>IF(J154=1,$M$6,IF(J154=2,$N$6,IF(J154=3,$O$6,IF(J154=4,$P$6,IF(J154=5,$Q$6,IF(J154=6,$R$6,IF(J154=7,$S$6,IF(J154=8,$T$6,0))))))))</f>
        <v>0</v>
      </c>
      <c r="AD154" s="16">
        <f>(K154*AB154)</f>
        <v>0</v>
      </c>
      <c r="AG154" s="4"/>
    </row>
    <row r="155" spans="1:33" ht="12.75" customHeight="1" x14ac:dyDescent="0.4">
      <c r="A155" s="79">
        <f t="shared" si="19"/>
        <v>144</v>
      </c>
      <c r="B155" s="27"/>
      <c r="C155" s="126"/>
      <c r="D155" s="127"/>
      <c r="E155" s="127"/>
      <c r="F155" s="128"/>
      <c r="G155" s="82"/>
      <c r="H155" s="27"/>
      <c r="I155" s="64">
        <f t="shared" si="16"/>
        <v>0</v>
      </c>
      <c r="J155" s="112"/>
      <c r="K155" s="33"/>
      <c r="L155" s="110"/>
      <c r="M155" s="15">
        <f>IF(OR(C155="VACANT",K155=0),0,(L155/AC155))</f>
        <v>0</v>
      </c>
      <c r="N155" s="23" t="str">
        <f t="shared" si="14"/>
        <v xml:space="preserve"> </v>
      </c>
      <c r="O155" s="24">
        <f t="shared" si="17"/>
        <v>0</v>
      </c>
      <c r="P155" s="28"/>
      <c r="Q155" s="28"/>
      <c r="R155" s="63">
        <f t="shared" si="18"/>
        <v>0</v>
      </c>
      <c r="S155" s="67" t="str">
        <f t="shared" si="15"/>
        <v/>
      </c>
      <c r="T155" s="25" t="str">
        <f>IF(R155&gt;0,IF(R155&gt;O155,"Fail",""),IF(F155="Vacant","",""))</f>
        <v/>
      </c>
      <c r="U155" s="85"/>
      <c r="V155" s="85"/>
      <c r="W155" s="85"/>
      <c r="X155" s="70"/>
      <c r="Y155" s="214"/>
      <c r="Z155" s="2"/>
      <c r="AA155" s="71">
        <f>IF(I155=1.5,$M$7,IF(I155=2.5,$N$7,IF(I155=3.5,$O$7,IF(I155=4.5,$P$7,IF(I155=5.5,$Q$7,IF(I155=6.5,$R$7,IF(I155=7.5,$S$7,IF(I155=8.5,$T$7,0))))))))</f>
        <v>0</v>
      </c>
      <c r="AB155" s="18">
        <f>IF(I155=1,$M$6,IF(I155=2,$N$6,IF(I155=3,$O$6,IF(I155=4,$P$6,IF(I155=5,$Q$6,IF(I155=6,$R$6,IF(I155=7,$S$6,IF(I155=8,$T$6,AA155))))))))</f>
        <v>0</v>
      </c>
      <c r="AC155" s="16">
        <f>IF(J155=1,$M$6,IF(J155=2,$N$6,IF(J155=3,$O$6,IF(J155=4,$P$6,IF(J155=5,$Q$6,IF(J155=6,$R$6,IF(J155=7,$S$6,IF(J155=8,$T$6,0))))))))</f>
        <v>0</v>
      </c>
      <c r="AD155" s="16">
        <f>(K155*AB155)</f>
        <v>0</v>
      </c>
      <c r="AG155" s="4"/>
    </row>
    <row r="156" spans="1:33" ht="12.75" customHeight="1" x14ac:dyDescent="0.4">
      <c r="A156" s="79">
        <f t="shared" si="19"/>
        <v>145</v>
      </c>
      <c r="B156" s="27"/>
      <c r="C156" s="126"/>
      <c r="D156" s="127"/>
      <c r="E156" s="127"/>
      <c r="F156" s="128"/>
      <c r="G156" s="82"/>
      <c r="H156" s="27"/>
      <c r="I156" s="64">
        <f t="shared" si="16"/>
        <v>0</v>
      </c>
      <c r="J156" s="112"/>
      <c r="K156" s="33"/>
      <c r="L156" s="110"/>
      <c r="M156" s="15">
        <f>IF(OR(C156="VACANT",K156=0),0,(L156/AC156))</f>
        <v>0</v>
      </c>
      <c r="N156" s="23" t="str">
        <f t="shared" si="14"/>
        <v xml:space="preserve"> </v>
      </c>
      <c r="O156" s="24">
        <f t="shared" si="17"/>
        <v>0</v>
      </c>
      <c r="P156" s="28"/>
      <c r="Q156" s="28"/>
      <c r="R156" s="63">
        <f t="shared" si="18"/>
        <v>0</v>
      </c>
      <c r="S156" s="67" t="str">
        <f t="shared" si="15"/>
        <v/>
      </c>
      <c r="T156" s="25" t="str">
        <f>IF(R156&gt;0,IF(R156&gt;O156,"Fail",""),IF(F156="Vacant","",""))</f>
        <v/>
      </c>
      <c r="U156" s="85"/>
      <c r="V156" s="85"/>
      <c r="W156" s="85"/>
      <c r="X156" s="70"/>
      <c r="Y156" s="214"/>
      <c r="Z156" s="2"/>
      <c r="AA156" s="71">
        <f>IF(I156=1.5,$M$7,IF(I156=2.5,$N$7,IF(I156=3.5,$O$7,IF(I156=4.5,$P$7,IF(I156=5.5,$Q$7,IF(I156=6.5,$R$7,IF(I156=7.5,$S$7,IF(I156=8.5,$T$7,0))))))))</f>
        <v>0</v>
      </c>
      <c r="AB156" s="18">
        <f>IF(I156=1,$M$6,IF(I156=2,$N$6,IF(I156=3,$O$6,IF(I156=4,$P$6,IF(I156=5,$Q$6,IF(I156=6,$R$6,IF(I156=7,$S$6,IF(I156=8,$T$6,AA156))))))))</f>
        <v>0</v>
      </c>
      <c r="AC156" s="16">
        <f>IF(J156=1,$M$6,IF(J156=2,$N$6,IF(J156=3,$O$6,IF(J156=4,$P$6,IF(J156=5,$Q$6,IF(J156=6,$R$6,IF(J156=7,$S$6,IF(J156=8,$T$6,0))))))))</f>
        <v>0</v>
      </c>
      <c r="AD156" s="16">
        <f>(K156*AB156)</f>
        <v>0</v>
      </c>
      <c r="AG156" s="4"/>
    </row>
    <row r="157" spans="1:33" ht="12.75" customHeight="1" x14ac:dyDescent="0.4">
      <c r="A157" s="79">
        <f t="shared" si="19"/>
        <v>146</v>
      </c>
      <c r="B157" s="27"/>
      <c r="C157" s="126"/>
      <c r="D157" s="127"/>
      <c r="E157" s="127"/>
      <c r="F157" s="128"/>
      <c r="G157" s="82"/>
      <c r="H157" s="27"/>
      <c r="I157" s="64">
        <f t="shared" si="16"/>
        <v>0</v>
      </c>
      <c r="J157" s="112"/>
      <c r="K157" s="33"/>
      <c r="L157" s="110"/>
      <c r="M157" s="15">
        <f>IF(OR(C157="VACANT",K157=0),0,(L157/AC157))</f>
        <v>0</v>
      </c>
      <c r="N157" s="23" t="str">
        <f t="shared" si="14"/>
        <v xml:space="preserve"> </v>
      </c>
      <c r="O157" s="24">
        <f t="shared" si="17"/>
        <v>0</v>
      </c>
      <c r="P157" s="28"/>
      <c r="Q157" s="28"/>
      <c r="R157" s="63">
        <f t="shared" si="18"/>
        <v>0</v>
      </c>
      <c r="S157" s="67" t="str">
        <f t="shared" si="15"/>
        <v/>
      </c>
      <c r="T157" s="25" t="str">
        <f>IF(R157&gt;0,IF(R157&gt;O157,"Fail",""),IF(F157="Vacant","",""))</f>
        <v/>
      </c>
      <c r="U157" s="85"/>
      <c r="V157" s="85"/>
      <c r="W157" s="85"/>
      <c r="X157" s="70"/>
      <c r="Y157" s="214"/>
      <c r="Z157" s="2"/>
      <c r="AA157" s="71">
        <f>IF(I157=1.5,$M$7,IF(I157=2.5,$N$7,IF(I157=3.5,$O$7,IF(I157=4.5,$P$7,IF(I157=5.5,$Q$7,IF(I157=6.5,$R$7,IF(I157=7.5,$S$7,IF(I157=8.5,$T$7,0))))))))</f>
        <v>0</v>
      </c>
      <c r="AB157" s="18">
        <f>IF(I157=1,$M$6,IF(I157=2,$N$6,IF(I157=3,$O$6,IF(I157=4,$P$6,IF(I157=5,$Q$6,IF(I157=6,$R$6,IF(I157=7,$S$6,IF(I157=8,$T$6,AA157))))))))</f>
        <v>0</v>
      </c>
      <c r="AC157" s="16">
        <f>IF(J157=1,$M$6,IF(J157=2,$N$6,IF(J157=3,$O$6,IF(J157=4,$P$6,IF(J157=5,$Q$6,IF(J157=6,$R$6,IF(J157=7,$S$6,IF(J157=8,$T$6,0))))))))</f>
        <v>0</v>
      </c>
      <c r="AD157" s="16">
        <f>(K157*AB157)</f>
        <v>0</v>
      </c>
      <c r="AG157" s="4"/>
    </row>
    <row r="158" spans="1:33" ht="12.75" customHeight="1" x14ac:dyDescent="0.4">
      <c r="A158" s="79">
        <f t="shared" si="19"/>
        <v>147</v>
      </c>
      <c r="B158" s="27"/>
      <c r="C158" s="126"/>
      <c r="D158" s="127"/>
      <c r="E158" s="127"/>
      <c r="F158" s="128"/>
      <c r="G158" s="82"/>
      <c r="H158" s="27"/>
      <c r="I158" s="64">
        <f t="shared" si="16"/>
        <v>0</v>
      </c>
      <c r="J158" s="112"/>
      <c r="K158" s="33"/>
      <c r="L158" s="110"/>
      <c r="M158" s="15">
        <f>IF(OR(C158="VACANT",K158=0),0,(L158/AC158))</f>
        <v>0</v>
      </c>
      <c r="N158" s="23" t="str">
        <f t="shared" si="14"/>
        <v xml:space="preserve"> </v>
      </c>
      <c r="O158" s="24">
        <f t="shared" si="17"/>
        <v>0</v>
      </c>
      <c r="P158" s="28"/>
      <c r="Q158" s="28"/>
      <c r="R158" s="63">
        <f t="shared" si="18"/>
        <v>0</v>
      </c>
      <c r="S158" s="67" t="str">
        <f t="shared" si="15"/>
        <v/>
      </c>
      <c r="T158" s="25" t="str">
        <f>IF(R158&gt;0,IF(R158&gt;O158,"Fail",""),IF(F158="Vacant","",""))</f>
        <v/>
      </c>
      <c r="U158" s="85"/>
      <c r="V158" s="85"/>
      <c r="W158" s="85"/>
      <c r="X158" s="70"/>
      <c r="Y158" s="214"/>
      <c r="Z158" s="2"/>
      <c r="AA158" s="71">
        <f>IF(I158=1.5,$M$7,IF(I158=2.5,$N$7,IF(I158=3.5,$O$7,IF(I158=4.5,$P$7,IF(I158=5.5,$Q$7,IF(I158=6.5,$R$7,IF(I158=7.5,$S$7,IF(I158=8.5,$T$7,0))))))))</f>
        <v>0</v>
      </c>
      <c r="AB158" s="18">
        <f>IF(I158=1,$M$6,IF(I158=2,$N$6,IF(I158=3,$O$6,IF(I158=4,$P$6,IF(I158=5,$Q$6,IF(I158=6,$R$6,IF(I158=7,$S$6,IF(I158=8,$T$6,AA158))))))))</f>
        <v>0</v>
      </c>
      <c r="AC158" s="16">
        <f>IF(J158=1,$M$6,IF(J158=2,$N$6,IF(J158=3,$O$6,IF(J158=4,$P$6,IF(J158=5,$Q$6,IF(J158=6,$R$6,IF(J158=7,$S$6,IF(J158=8,$T$6,0))))))))</f>
        <v>0</v>
      </c>
      <c r="AD158" s="16">
        <f>(K158*AB158)</f>
        <v>0</v>
      </c>
      <c r="AG158" s="4"/>
    </row>
    <row r="159" spans="1:33" ht="12.75" customHeight="1" x14ac:dyDescent="0.4">
      <c r="A159" s="79">
        <f t="shared" si="19"/>
        <v>148</v>
      </c>
      <c r="B159" s="27"/>
      <c r="C159" s="126"/>
      <c r="D159" s="127"/>
      <c r="E159" s="127"/>
      <c r="F159" s="128"/>
      <c r="G159" s="82"/>
      <c r="H159" s="27"/>
      <c r="I159" s="64">
        <f t="shared" si="16"/>
        <v>0</v>
      </c>
      <c r="J159" s="112"/>
      <c r="K159" s="33"/>
      <c r="L159" s="110"/>
      <c r="M159" s="15">
        <f>IF(OR(C159="VACANT",K159=0),0,(L159/AC159))</f>
        <v>0</v>
      </c>
      <c r="N159" s="23" t="str">
        <f t="shared" si="14"/>
        <v xml:space="preserve"> </v>
      </c>
      <c r="O159" s="24">
        <f t="shared" si="17"/>
        <v>0</v>
      </c>
      <c r="P159" s="28"/>
      <c r="Q159" s="28"/>
      <c r="R159" s="63">
        <f t="shared" si="18"/>
        <v>0</v>
      </c>
      <c r="S159" s="67" t="str">
        <f t="shared" si="15"/>
        <v/>
      </c>
      <c r="T159" s="25" t="str">
        <f>IF(R159&gt;0,IF(R159&gt;O159,"Fail",""),IF(F159="Vacant","",""))</f>
        <v/>
      </c>
      <c r="U159" s="85"/>
      <c r="V159" s="85"/>
      <c r="W159" s="85"/>
      <c r="X159" s="70"/>
      <c r="Y159" s="214"/>
      <c r="Z159" s="2"/>
      <c r="AA159" s="71">
        <f>IF(I159=1.5,$M$7,IF(I159=2.5,$N$7,IF(I159=3.5,$O$7,IF(I159=4.5,$P$7,IF(I159=5.5,$Q$7,IF(I159=6.5,$R$7,IF(I159=7.5,$S$7,IF(I159=8.5,$T$7,0))))))))</f>
        <v>0</v>
      </c>
      <c r="AB159" s="18">
        <f>IF(I159=1,$M$6,IF(I159=2,$N$6,IF(I159=3,$O$6,IF(I159=4,$P$6,IF(I159=5,$Q$6,IF(I159=6,$R$6,IF(I159=7,$S$6,IF(I159=8,$T$6,AA159))))))))</f>
        <v>0</v>
      </c>
      <c r="AC159" s="16">
        <f>IF(J159=1,$M$6,IF(J159=2,$N$6,IF(J159=3,$O$6,IF(J159=4,$P$6,IF(J159=5,$Q$6,IF(J159=6,$R$6,IF(J159=7,$S$6,IF(J159=8,$T$6,0))))))))</f>
        <v>0</v>
      </c>
      <c r="AD159" s="16">
        <f>(K159*AB159)</f>
        <v>0</v>
      </c>
      <c r="AG159" s="4"/>
    </row>
    <row r="160" spans="1:33" ht="12.75" customHeight="1" x14ac:dyDescent="0.4">
      <c r="A160" s="79">
        <f t="shared" si="19"/>
        <v>149</v>
      </c>
      <c r="B160" s="27"/>
      <c r="C160" s="126"/>
      <c r="D160" s="127"/>
      <c r="E160" s="127"/>
      <c r="F160" s="128"/>
      <c r="G160" s="82"/>
      <c r="H160" s="27"/>
      <c r="I160" s="64">
        <f t="shared" si="16"/>
        <v>0</v>
      </c>
      <c r="J160" s="112"/>
      <c r="K160" s="33"/>
      <c r="L160" s="110"/>
      <c r="M160" s="15">
        <f>IF(OR(C160="VACANT",K160=0),0,(L160/AC160))</f>
        <v>0</v>
      </c>
      <c r="N160" s="23" t="str">
        <f t="shared" si="14"/>
        <v xml:space="preserve"> </v>
      </c>
      <c r="O160" s="24">
        <f t="shared" si="17"/>
        <v>0</v>
      </c>
      <c r="P160" s="28"/>
      <c r="Q160" s="28"/>
      <c r="R160" s="63">
        <f t="shared" si="18"/>
        <v>0</v>
      </c>
      <c r="S160" s="67" t="str">
        <f t="shared" si="15"/>
        <v/>
      </c>
      <c r="T160" s="25" t="str">
        <f>IF(R160&gt;0,IF(R160&gt;O160,"Fail",""),IF(F160="Vacant","",""))</f>
        <v/>
      </c>
      <c r="U160" s="85"/>
      <c r="V160" s="85"/>
      <c r="W160" s="85"/>
      <c r="X160" s="70"/>
      <c r="Y160" s="214"/>
      <c r="Z160" s="2"/>
      <c r="AA160" s="71">
        <f>IF(I160=1.5,$M$7,IF(I160=2.5,$N$7,IF(I160=3.5,$O$7,IF(I160=4.5,$P$7,IF(I160=5.5,$Q$7,IF(I160=6.5,$R$7,IF(I160=7.5,$S$7,IF(I160=8.5,$T$7,0))))))))</f>
        <v>0</v>
      </c>
      <c r="AB160" s="18">
        <f>IF(I160=1,$M$6,IF(I160=2,$N$6,IF(I160=3,$O$6,IF(I160=4,$P$6,IF(I160=5,$Q$6,IF(I160=6,$R$6,IF(I160=7,$S$6,IF(I160=8,$T$6,AA160))))))))</f>
        <v>0</v>
      </c>
      <c r="AC160" s="16">
        <f>IF(J160=1,$M$6,IF(J160=2,$N$6,IF(J160=3,$O$6,IF(J160=4,$P$6,IF(J160=5,$Q$6,IF(J160=6,$R$6,IF(J160=7,$S$6,IF(J160=8,$T$6,0))))))))</f>
        <v>0</v>
      </c>
      <c r="AD160" s="16">
        <f>(K160*AB160)</f>
        <v>0</v>
      </c>
      <c r="AG160" s="4"/>
    </row>
    <row r="161" spans="1:33" ht="12.75" customHeight="1" x14ac:dyDescent="0.4">
      <c r="A161" s="79">
        <f t="shared" si="19"/>
        <v>150</v>
      </c>
      <c r="B161" s="27"/>
      <c r="C161" s="126"/>
      <c r="D161" s="127"/>
      <c r="E161" s="127"/>
      <c r="F161" s="128"/>
      <c r="G161" s="82"/>
      <c r="H161" s="27"/>
      <c r="I161" s="64">
        <f t="shared" si="16"/>
        <v>0</v>
      </c>
      <c r="J161" s="112"/>
      <c r="K161" s="33"/>
      <c r="L161" s="110"/>
      <c r="M161" s="15">
        <f>IF(OR(C161="VACANT",K161=0),0,(L161/AC161))</f>
        <v>0</v>
      </c>
      <c r="N161" s="23" t="str">
        <f t="shared" si="14"/>
        <v xml:space="preserve"> </v>
      </c>
      <c r="O161" s="24">
        <f t="shared" si="17"/>
        <v>0</v>
      </c>
      <c r="P161" s="28"/>
      <c r="Q161" s="28"/>
      <c r="R161" s="63">
        <f t="shared" si="18"/>
        <v>0</v>
      </c>
      <c r="S161" s="67" t="str">
        <f t="shared" si="15"/>
        <v/>
      </c>
      <c r="T161" s="25" t="str">
        <f>IF(R161&gt;0,IF(R161&gt;O161,"Fail",""),IF(F161="Vacant","",""))</f>
        <v/>
      </c>
      <c r="U161" s="85"/>
      <c r="V161" s="85"/>
      <c r="W161" s="85"/>
      <c r="X161" s="70"/>
      <c r="Y161" s="214"/>
      <c r="Z161" s="2"/>
      <c r="AA161" s="71">
        <f>IF(I161=1.5,$M$7,IF(I161=2.5,$N$7,IF(I161=3.5,$O$7,IF(I161=4.5,$P$7,IF(I161=5.5,$Q$7,IF(I161=6.5,$R$7,IF(I161=7.5,$S$7,IF(I161=8.5,$T$7,0))))))))</f>
        <v>0</v>
      </c>
      <c r="AB161" s="18">
        <f>IF(I161=1,$M$6,IF(I161=2,$N$6,IF(I161=3,$O$6,IF(I161=4,$P$6,IF(I161=5,$Q$6,IF(I161=6,$R$6,IF(I161=7,$S$6,IF(I161=8,$T$6,AA161))))))))</f>
        <v>0</v>
      </c>
      <c r="AC161" s="16">
        <f>IF(J161=1,$M$6,IF(J161=2,$N$6,IF(J161=3,$O$6,IF(J161=4,$P$6,IF(J161=5,$Q$6,IF(J161=6,$R$6,IF(J161=7,$S$6,IF(J161=8,$T$6,0))))))))</f>
        <v>0</v>
      </c>
      <c r="AD161" s="16">
        <f>(K161*AB161)</f>
        <v>0</v>
      </c>
      <c r="AG161" s="4"/>
    </row>
    <row r="162" spans="1:33" ht="12.75" customHeight="1" x14ac:dyDescent="0.4">
      <c r="A162" s="79">
        <f t="shared" si="19"/>
        <v>151</v>
      </c>
      <c r="B162" s="27"/>
      <c r="C162" s="126"/>
      <c r="D162" s="127"/>
      <c r="E162" s="127"/>
      <c r="F162" s="128"/>
      <c r="G162" s="82"/>
      <c r="H162" s="27"/>
      <c r="I162" s="64">
        <f t="shared" si="16"/>
        <v>0</v>
      </c>
      <c r="J162" s="112"/>
      <c r="K162" s="33"/>
      <c r="L162" s="110"/>
      <c r="M162" s="15">
        <f>IF(OR(C162="VACANT",K162=0),0,(L162/AC162))</f>
        <v>0</v>
      </c>
      <c r="N162" s="23" t="str">
        <f t="shared" si="14"/>
        <v xml:space="preserve"> </v>
      </c>
      <c r="O162" s="24">
        <f t="shared" si="17"/>
        <v>0</v>
      </c>
      <c r="P162" s="28"/>
      <c r="Q162" s="28"/>
      <c r="R162" s="63">
        <f t="shared" si="18"/>
        <v>0</v>
      </c>
      <c r="S162" s="67" t="str">
        <f t="shared" si="15"/>
        <v/>
      </c>
      <c r="T162" s="25" t="str">
        <f>IF(R162&gt;0,IF(R162&gt;O162,"Fail",""),IF(F162="Vacant","",""))</f>
        <v/>
      </c>
      <c r="U162" s="85"/>
      <c r="V162" s="85"/>
      <c r="W162" s="85"/>
      <c r="X162" s="70"/>
      <c r="Y162" s="214"/>
      <c r="Z162" s="2"/>
      <c r="AA162" s="71">
        <f>IF(I162=1.5,$M$7,IF(I162=2.5,$N$7,IF(I162=3.5,$O$7,IF(I162=4.5,$P$7,IF(I162=5.5,$Q$7,IF(I162=6.5,$R$7,IF(I162=7.5,$S$7,IF(I162=8.5,$T$7,0))))))))</f>
        <v>0</v>
      </c>
      <c r="AB162" s="18">
        <f>IF(I162=1,$M$6,IF(I162=2,$N$6,IF(I162=3,$O$6,IF(I162=4,$P$6,IF(I162=5,$Q$6,IF(I162=6,$R$6,IF(I162=7,$S$6,IF(I162=8,$T$6,AA162))))))))</f>
        <v>0</v>
      </c>
      <c r="AC162" s="16">
        <f>IF(J162=1,$M$6,IF(J162=2,$N$6,IF(J162=3,$O$6,IF(J162=4,$P$6,IF(J162=5,$Q$6,IF(J162=6,$R$6,IF(J162=7,$S$6,IF(J162=8,$T$6,0))))))))</f>
        <v>0</v>
      </c>
      <c r="AD162" s="16">
        <f>(K162*AB162)</f>
        <v>0</v>
      </c>
      <c r="AG162" s="4"/>
    </row>
    <row r="163" spans="1:33" ht="12.75" customHeight="1" x14ac:dyDescent="0.4">
      <c r="A163" s="79">
        <f t="shared" si="19"/>
        <v>152</v>
      </c>
      <c r="B163" s="27"/>
      <c r="C163" s="126"/>
      <c r="D163" s="127"/>
      <c r="E163" s="127"/>
      <c r="F163" s="128"/>
      <c r="G163" s="82"/>
      <c r="H163" s="27"/>
      <c r="I163" s="64">
        <f t="shared" si="16"/>
        <v>0</v>
      </c>
      <c r="J163" s="112"/>
      <c r="K163" s="33"/>
      <c r="L163" s="110"/>
      <c r="M163" s="15">
        <f>IF(OR(C163="VACANT",K163=0),0,(L163/AC163))</f>
        <v>0</v>
      </c>
      <c r="N163" s="23" t="str">
        <f t="shared" si="14"/>
        <v xml:space="preserve"> </v>
      </c>
      <c r="O163" s="24">
        <f t="shared" si="17"/>
        <v>0</v>
      </c>
      <c r="P163" s="28"/>
      <c r="Q163" s="28"/>
      <c r="R163" s="63">
        <f t="shared" si="18"/>
        <v>0</v>
      </c>
      <c r="S163" s="67" t="str">
        <f t="shared" si="15"/>
        <v/>
      </c>
      <c r="T163" s="25" t="str">
        <f>IF(R163&gt;0,IF(R163&gt;O163,"Fail",""),IF(F163="Vacant","",""))</f>
        <v/>
      </c>
      <c r="U163" s="85"/>
      <c r="V163" s="85"/>
      <c r="W163" s="85"/>
      <c r="X163" s="70"/>
      <c r="Y163" s="214"/>
      <c r="Z163" s="2"/>
      <c r="AA163" s="71">
        <f>IF(I163=1.5,$M$7,IF(I163=2.5,$N$7,IF(I163=3.5,$O$7,IF(I163=4.5,$P$7,IF(I163=5.5,$Q$7,IF(I163=6.5,$R$7,IF(I163=7.5,$S$7,IF(I163=8.5,$T$7,0))))))))</f>
        <v>0</v>
      </c>
      <c r="AB163" s="18">
        <f>IF(I163=1,$M$6,IF(I163=2,$N$6,IF(I163=3,$O$6,IF(I163=4,$P$6,IF(I163=5,$Q$6,IF(I163=6,$R$6,IF(I163=7,$S$6,IF(I163=8,$T$6,AA163))))))))</f>
        <v>0</v>
      </c>
      <c r="AC163" s="16">
        <f>IF(J163=1,$M$6,IF(J163=2,$N$6,IF(J163=3,$O$6,IF(J163=4,$P$6,IF(J163=5,$Q$6,IF(J163=6,$R$6,IF(J163=7,$S$6,IF(J163=8,$T$6,0))))))))</f>
        <v>0</v>
      </c>
      <c r="AD163" s="16">
        <f>(K163*AB163)</f>
        <v>0</v>
      </c>
      <c r="AG163" s="4"/>
    </row>
    <row r="164" spans="1:33" ht="12.75" customHeight="1" x14ac:dyDescent="0.4">
      <c r="A164" s="79">
        <f t="shared" si="19"/>
        <v>153</v>
      </c>
      <c r="B164" s="27"/>
      <c r="C164" s="126"/>
      <c r="D164" s="127"/>
      <c r="E164" s="127"/>
      <c r="F164" s="128"/>
      <c r="G164" s="82"/>
      <c r="H164" s="27"/>
      <c r="I164" s="64">
        <f t="shared" si="16"/>
        <v>0</v>
      </c>
      <c r="J164" s="112"/>
      <c r="K164" s="33"/>
      <c r="L164" s="110"/>
      <c r="M164" s="15">
        <f>IF(OR(C164="VACANT",K164=0),0,(L164/AC164))</f>
        <v>0</v>
      </c>
      <c r="N164" s="23" t="str">
        <f t="shared" si="14"/>
        <v xml:space="preserve"> </v>
      </c>
      <c r="O164" s="24">
        <f t="shared" si="17"/>
        <v>0</v>
      </c>
      <c r="P164" s="28"/>
      <c r="Q164" s="28"/>
      <c r="R164" s="63">
        <f t="shared" si="18"/>
        <v>0</v>
      </c>
      <c r="S164" s="67" t="str">
        <f t="shared" si="15"/>
        <v/>
      </c>
      <c r="T164" s="25" t="str">
        <f>IF(R164&gt;0,IF(R164&gt;O164,"Fail",""),IF(F164="Vacant","",""))</f>
        <v/>
      </c>
      <c r="U164" s="85"/>
      <c r="V164" s="85"/>
      <c r="W164" s="85"/>
      <c r="X164" s="70"/>
      <c r="Y164" s="214"/>
      <c r="Z164" s="2"/>
      <c r="AA164" s="71">
        <f>IF(I164=1.5,$M$7,IF(I164=2.5,$N$7,IF(I164=3.5,$O$7,IF(I164=4.5,$P$7,IF(I164=5.5,$Q$7,IF(I164=6.5,$R$7,IF(I164=7.5,$S$7,IF(I164=8.5,$T$7,0))))))))</f>
        <v>0</v>
      </c>
      <c r="AB164" s="18">
        <f>IF(I164=1,$M$6,IF(I164=2,$N$6,IF(I164=3,$O$6,IF(I164=4,$P$6,IF(I164=5,$Q$6,IF(I164=6,$R$6,IF(I164=7,$S$6,IF(I164=8,$T$6,AA164))))))))</f>
        <v>0</v>
      </c>
      <c r="AC164" s="16">
        <f>IF(J164=1,$M$6,IF(J164=2,$N$6,IF(J164=3,$O$6,IF(J164=4,$P$6,IF(J164=5,$Q$6,IF(J164=6,$R$6,IF(J164=7,$S$6,IF(J164=8,$T$6,0))))))))</f>
        <v>0</v>
      </c>
      <c r="AD164" s="16">
        <f>(K164*AB164)</f>
        <v>0</v>
      </c>
      <c r="AG164" s="4"/>
    </row>
    <row r="165" spans="1:33" ht="12.75" customHeight="1" x14ac:dyDescent="0.4">
      <c r="A165" s="79">
        <f t="shared" si="19"/>
        <v>154</v>
      </c>
      <c r="B165" s="27"/>
      <c r="C165" s="126"/>
      <c r="D165" s="127"/>
      <c r="E165" s="127"/>
      <c r="F165" s="128"/>
      <c r="G165" s="82"/>
      <c r="H165" s="27"/>
      <c r="I165" s="64">
        <f t="shared" si="16"/>
        <v>0</v>
      </c>
      <c r="J165" s="112"/>
      <c r="K165" s="33"/>
      <c r="L165" s="110"/>
      <c r="M165" s="15">
        <f>IF(OR(C165="VACANT",K165=0),0,(L165/AC165))</f>
        <v>0</v>
      </c>
      <c r="N165" s="23" t="str">
        <f t="shared" si="14"/>
        <v xml:space="preserve"> </v>
      </c>
      <c r="O165" s="24">
        <f t="shared" si="17"/>
        <v>0</v>
      </c>
      <c r="P165" s="28"/>
      <c r="Q165" s="28"/>
      <c r="R165" s="63">
        <f t="shared" si="18"/>
        <v>0</v>
      </c>
      <c r="S165" s="67" t="str">
        <f t="shared" si="15"/>
        <v/>
      </c>
      <c r="T165" s="25" t="str">
        <f>IF(R165&gt;0,IF(R165&gt;O165,"Fail",""),IF(F165="Vacant","",""))</f>
        <v/>
      </c>
      <c r="U165" s="85"/>
      <c r="V165" s="85"/>
      <c r="W165" s="85"/>
      <c r="X165" s="70"/>
      <c r="Y165" s="214"/>
      <c r="Z165" s="2"/>
      <c r="AA165" s="71">
        <f>IF(I165=1.5,$M$7,IF(I165=2.5,$N$7,IF(I165=3.5,$O$7,IF(I165=4.5,$P$7,IF(I165=5.5,$Q$7,IF(I165=6.5,$R$7,IF(I165=7.5,$S$7,IF(I165=8.5,$T$7,0))))))))</f>
        <v>0</v>
      </c>
      <c r="AB165" s="18">
        <f>IF(I165=1,$M$6,IF(I165=2,$N$6,IF(I165=3,$O$6,IF(I165=4,$P$6,IF(I165=5,$Q$6,IF(I165=6,$R$6,IF(I165=7,$S$6,IF(I165=8,$T$6,AA165))))))))</f>
        <v>0</v>
      </c>
      <c r="AC165" s="16">
        <f>IF(J165=1,$M$6,IF(J165=2,$N$6,IF(J165=3,$O$6,IF(J165=4,$P$6,IF(J165=5,$Q$6,IF(J165=6,$R$6,IF(J165=7,$S$6,IF(J165=8,$T$6,0))))))))</f>
        <v>0</v>
      </c>
      <c r="AD165" s="16">
        <f>(K165*AB165)</f>
        <v>0</v>
      </c>
      <c r="AG165" s="4"/>
    </row>
    <row r="166" spans="1:33" ht="12.75" customHeight="1" x14ac:dyDescent="0.4">
      <c r="A166" s="79">
        <f t="shared" si="19"/>
        <v>155</v>
      </c>
      <c r="B166" s="27"/>
      <c r="C166" s="126"/>
      <c r="D166" s="127"/>
      <c r="E166" s="127"/>
      <c r="F166" s="128"/>
      <c r="G166" s="82"/>
      <c r="H166" s="27"/>
      <c r="I166" s="64">
        <f t="shared" si="16"/>
        <v>0</v>
      </c>
      <c r="J166" s="112"/>
      <c r="K166" s="33"/>
      <c r="L166" s="110"/>
      <c r="M166" s="15">
        <f>IF(OR(C166="VACANT",K166=0),0,(L166/AC166))</f>
        <v>0</v>
      </c>
      <c r="N166" s="23" t="str">
        <f t="shared" si="14"/>
        <v xml:space="preserve"> </v>
      </c>
      <c r="O166" s="24">
        <f t="shared" si="17"/>
        <v>0</v>
      </c>
      <c r="P166" s="28"/>
      <c r="Q166" s="28"/>
      <c r="R166" s="63">
        <f t="shared" si="18"/>
        <v>0</v>
      </c>
      <c r="S166" s="67" t="str">
        <f t="shared" si="15"/>
        <v/>
      </c>
      <c r="T166" s="25" t="str">
        <f>IF(R166&gt;0,IF(R166&gt;O166,"Fail",""),IF(F166="Vacant","",""))</f>
        <v/>
      </c>
      <c r="U166" s="85"/>
      <c r="V166" s="85"/>
      <c r="W166" s="85"/>
      <c r="X166" s="70"/>
      <c r="Y166" s="214"/>
      <c r="Z166" s="2"/>
      <c r="AA166" s="71">
        <f>IF(I166=1.5,$M$7,IF(I166=2.5,$N$7,IF(I166=3.5,$O$7,IF(I166=4.5,$P$7,IF(I166=5.5,$Q$7,IF(I166=6.5,$R$7,IF(I166=7.5,$S$7,IF(I166=8.5,$T$7,0))))))))</f>
        <v>0</v>
      </c>
      <c r="AB166" s="18">
        <f>IF(I166=1,$M$6,IF(I166=2,$N$6,IF(I166=3,$O$6,IF(I166=4,$P$6,IF(I166=5,$Q$6,IF(I166=6,$R$6,IF(I166=7,$S$6,IF(I166=8,$T$6,AA166))))))))</f>
        <v>0</v>
      </c>
      <c r="AC166" s="16">
        <f>IF(J166=1,$M$6,IF(J166=2,$N$6,IF(J166=3,$O$6,IF(J166=4,$P$6,IF(J166=5,$Q$6,IF(J166=6,$R$6,IF(J166=7,$S$6,IF(J166=8,$T$6,0))))))))</f>
        <v>0</v>
      </c>
      <c r="AD166" s="16">
        <f>(K166*AB166)</f>
        <v>0</v>
      </c>
      <c r="AG166" s="4"/>
    </row>
    <row r="167" spans="1:33" ht="12.75" customHeight="1" x14ac:dyDescent="0.4">
      <c r="A167" s="79">
        <f t="shared" si="19"/>
        <v>156</v>
      </c>
      <c r="B167" s="27"/>
      <c r="C167" s="126"/>
      <c r="D167" s="127"/>
      <c r="E167" s="127"/>
      <c r="F167" s="128"/>
      <c r="G167" s="82"/>
      <c r="H167" s="27"/>
      <c r="I167" s="64">
        <f t="shared" si="16"/>
        <v>0</v>
      </c>
      <c r="J167" s="112"/>
      <c r="K167" s="33"/>
      <c r="L167" s="110"/>
      <c r="M167" s="15">
        <f>IF(OR(C167="VACANT",K167=0),0,(L167/AC167))</f>
        <v>0</v>
      </c>
      <c r="N167" s="23" t="str">
        <f t="shared" si="14"/>
        <v xml:space="preserve"> </v>
      </c>
      <c r="O167" s="24">
        <f t="shared" si="17"/>
        <v>0</v>
      </c>
      <c r="P167" s="28"/>
      <c r="Q167" s="28"/>
      <c r="R167" s="63">
        <f t="shared" si="18"/>
        <v>0</v>
      </c>
      <c r="S167" s="67" t="str">
        <f t="shared" si="15"/>
        <v/>
      </c>
      <c r="T167" s="25" t="str">
        <f>IF(R167&gt;0,IF(R167&gt;O167,"Fail",""),IF(F167="Vacant","",""))</f>
        <v/>
      </c>
      <c r="U167" s="85"/>
      <c r="V167" s="85"/>
      <c r="W167" s="85"/>
      <c r="X167" s="70"/>
      <c r="Y167" s="214"/>
      <c r="Z167" s="2"/>
      <c r="AA167" s="71">
        <f>IF(I167=1.5,$M$7,IF(I167=2.5,$N$7,IF(I167=3.5,$O$7,IF(I167=4.5,$P$7,IF(I167=5.5,$Q$7,IF(I167=6.5,$R$7,IF(I167=7.5,$S$7,IF(I167=8.5,$T$7,0))))))))</f>
        <v>0</v>
      </c>
      <c r="AB167" s="18">
        <f>IF(I167=1,$M$6,IF(I167=2,$N$6,IF(I167=3,$O$6,IF(I167=4,$P$6,IF(I167=5,$Q$6,IF(I167=6,$R$6,IF(I167=7,$S$6,IF(I167=8,$T$6,AA167))))))))</f>
        <v>0</v>
      </c>
      <c r="AC167" s="16">
        <f>IF(J167=1,$M$6,IF(J167=2,$N$6,IF(J167=3,$O$6,IF(J167=4,$P$6,IF(J167=5,$Q$6,IF(J167=6,$R$6,IF(J167=7,$S$6,IF(J167=8,$T$6,0))))))))</f>
        <v>0</v>
      </c>
      <c r="AD167" s="16">
        <f>(K167*AB167)</f>
        <v>0</v>
      </c>
      <c r="AG167" s="4"/>
    </row>
    <row r="168" spans="1:33" ht="12.75" customHeight="1" x14ac:dyDescent="0.4">
      <c r="A168" s="79">
        <f t="shared" si="19"/>
        <v>157</v>
      </c>
      <c r="B168" s="27"/>
      <c r="C168" s="126"/>
      <c r="D168" s="127"/>
      <c r="E168" s="127"/>
      <c r="F168" s="128"/>
      <c r="G168" s="82"/>
      <c r="H168" s="27"/>
      <c r="I168" s="64">
        <f t="shared" si="16"/>
        <v>0</v>
      </c>
      <c r="J168" s="112"/>
      <c r="K168" s="33"/>
      <c r="L168" s="110"/>
      <c r="M168" s="15">
        <f>IF(OR(C168="VACANT",K168=0),0,(L168/AC168))</f>
        <v>0</v>
      </c>
      <c r="N168" s="23" t="str">
        <f t="shared" si="14"/>
        <v xml:space="preserve"> </v>
      </c>
      <c r="O168" s="24">
        <f t="shared" si="17"/>
        <v>0</v>
      </c>
      <c r="P168" s="28"/>
      <c r="Q168" s="28"/>
      <c r="R168" s="63">
        <f t="shared" si="18"/>
        <v>0</v>
      </c>
      <c r="S168" s="67" t="str">
        <f t="shared" si="15"/>
        <v/>
      </c>
      <c r="T168" s="25" t="str">
        <f>IF(R168&gt;0,IF(R168&gt;O168,"Fail",""),IF(F168="Vacant","",""))</f>
        <v/>
      </c>
      <c r="U168" s="85"/>
      <c r="V168" s="85"/>
      <c r="W168" s="85"/>
      <c r="X168" s="70"/>
      <c r="Y168" s="214"/>
      <c r="Z168" s="2"/>
      <c r="AA168" s="71">
        <f>IF(I168=1.5,$M$7,IF(I168=2.5,$N$7,IF(I168=3.5,$O$7,IF(I168=4.5,$P$7,IF(I168=5.5,$Q$7,IF(I168=6.5,$R$7,IF(I168=7.5,$S$7,IF(I168=8.5,$T$7,0))))))))</f>
        <v>0</v>
      </c>
      <c r="AB168" s="18">
        <f>IF(I168=1,$M$6,IF(I168=2,$N$6,IF(I168=3,$O$6,IF(I168=4,$P$6,IF(I168=5,$Q$6,IF(I168=6,$R$6,IF(I168=7,$S$6,IF(I168=8,$T$6,AA168))))))))</f>
        <v>0</v>
      </c>
      <c r="AC168" s="16">
        <f>IF(J168=1,$M$6,IF(J168=2,$N$6,IF(J168=3,$O$6,IF(J168=4,$P$6,IF(J168=5,$Q$6,IF(J168=6,$R$6,IF(J168=7,$S$6,IF(J168=8,$T$6,0))))))))</f>
        <v>0</v>
      </c>
      <c r="AD168" s="16">
        <f>(K168*AB168)</f>
        <v>0</v>
      </c>
      <c r="AG168" s="4"/>
    </row>
    <row r="169" spans="1:33" ht="12.75" customHeight="1" x14ac:dyDescent="0.4">
      <c r="A169" s="79">
        <f t="shared" si="19"/>
        <v>158</v>
      </c>
      <c r="B169" s="27"/>
      <c r="C169" s="126"/>
      <c r="D169" s="127"/>
      <c r="E169" s="127"/>
      <c r="F169" s="128"/>
      <c r="G169" s="82"/>
      <c r="H169" s="27"/>
      <c r="I169" s="64">
        <f t="shared" si="16"/>
        <v>0</v>
      </c>
      <c r="J169" s="112"/>
      <c r="K169" s="33"/>
      <c r="L169" s="110"/>
      <c r="M169" s="15">
        <f>IF(OR(C169="VACANT",K169=0),0,(L169/AC169))</f>
        <v>0</v>
      </c>
      <c r="N169" s="23" t="str">
        <f t="shared" si="14"/>
        <v xml:space="preserve"> </v>
      </c>
      <c r="O169" s="24">
        <f t="shared" si="17"/>
        <v>0</v>
      </c>
      <c r="P169" s="28"/>
      <c r="Q169" s="28"/>
      <c r="R169" s="63">
        <f t="shared" si="18"/>
        <v>0</v>
      </c>
      <c r="S169" s="67" t="str">
        <f t="shared" si="15"/>
        <v/>
      </c>
      <c r="T169" s="25" t="str">
        <f>IF(R169&gt;0,IF(R169&gt;O169,"Fail",""),IF(F169="Vacant","",""))</f>
        <v/>
      </c>
      <c r="U169" s="85"/>
      <c r="V169" s="85"/>
      <c r="W169" s="85"/>
      <c r="X169" s="70"/>
      <c r="Y169" s="214"/>
      <c r="Z169" s="2"/>
      <c r="AA169" s="71">
        <f>IF(I169=1.5,$M$7,IF(I169=2.5,$N$7,IF(I169=3.5,$O$7,IF(I169=4.5,$P$7,IF(I169=5.5,$Q$7,IF(I169=6.5,$R$7,IF(I169=7.5,$S$7,IF(I169=8.5,$T$7,0))))))))</f>
        <v>0</v>
      </c>
      <c r="AB169" s="18">
        <f>IF(I169=1,$M$6,IF(I169=2,$N$6,IF(I169=3,$O$6,IF(I169=4,$P$6,IF(I169=5,$Q$6,IF(I169=6,$R$6,IF(I169=7,$S$6,IF(I169=8,$T$6,AA169))))))))</f>
        <v>0</v>
      </c>
      <c r="AC169" s="16">
        <f>IF(J169=1,$M$6,IF(J169=2,$N$6,IF(J169=3,$O$6,IF(J169=4,$P$6,IF(J169=5,$Q$6,IF(J169=6,$R$6,IF(J169=7,$S$6,IF(J169=8,$T$6,0))))))))</f>
        <v>0</v>
      </c>
      <c r="AD169" s="16">
        <f>(K169*AB169)</f>
        <v>0</v>
      </c>
      <c r="AG169" s="4"/>
    </row>
    <row r="170" spans="1:33" ht="12.75" customHeight="1" x14ac:dyDescent="0.4">
      <c r="A170" s="79">
        <f t="shared" si="19"/>
        <v>159</v>
      </c>
      <c r="B170" s="27"/>
      <c r="C170" s="126"/>
      <c r="D170" s="127"/>
      <c r="E170" s="127"/>
      <c r="F170" s="128"/>
      <c r="G170" s="82"/>
      <c r="H170" s="27"/>
      <c r="I170" s="64">
        <f t="shared" si="16"/>
        <v>0</v>
      </c>
      <c r="J170" s="112"/>
      <c r="K170" s="33"/>
      <c r="L170" s="110"/>
      <c r="M170" s="15">
        <f>IF(OR(C170="VACANT",K170=0),0,(L170/AC170))</f>
        <v>0</v>
      </c>
      <c r="N170" s="23" t="str">
        <f t="shared" si="14"/>
        <v xml:space="preserve"> </v>
      </c>
      <c r="O170" s="24">
        <f t="shared" si="17"/>
        <v>0</v>
      </c>
      <c r="P170" s="28"/>
      <c r="Q170" s="28"/>
      <c r="R170" s="63">
        <f t="shared" si="18"/>
        <v>0</v>
      </c>
      <c r="S170" s="67" t="str">
        <f t="shared" si="15"/>
        <v/>
      </c>
      <c r="T170" s="25" t="str">
        <f>IF(R170&gt;0,IF(R170&gt;O170,"Fail",""),IF(F170="Vacant","",""))</f>
        <v/>
      </c>
      <c r="U170" s="85"/>
      <c r="V170" s="85"/>
      <c r="W170" s="85"/>
      <c r="X170" s="70"/>
      <c r="Y170" s="214"/>
      <c r="Z170" s="2"/>
      <c r="AA170" s="71">
        <f>IF(I170=1.5,$M$7,IF(I170=2.5,$N$7,IF(I170=3.5,$O$7,IF(I170=4.5,$P$7,IF(I170=5.5,$Q$7,IF(I170=6.5,$R$7,IF(I170=7.5,$S$7,IF(I170=8.5,$T$7,0))))))))</f>
        <v>0</v>
      </c>
      <c r="AB170" s="18">
        <f>IF(I170=1,$M$6,IF(I170=2,$N$6,IF(I170=3,$O$6,IF(I170=4,$P$6,IF(I170=5,$Q$6,IF(I170=6,$R$6,IF(I170=7,$S$6,IF(I170=8,$T$6,AA170))))))))</f>
        <v>0</v>
      </c>
      <c r="AC170" s="16">
        <f>IF(J170=1,$M$6,IF(J170=2,$N$6,IF(J170=3,$O$6,IF(J170=4,$P$6,IF(J170=5,$Q$6,IF(J170=6,$R$6,IF(J170=7,$S$6,IF(J170=8,$T$6,0))))))))</f>
        <v>0</v>
      </c>
      <c r="AD170" s="16">
        <f>(K170*AB170)</f>
        <v>0</v>
      </c>
      <c r="AG170" s="4"/>
    </row>
    <row r="171" spans="1:33" ht="12.75" customHeight="1" x14ac:dyDescent="0.4">
      <c r="A171" s="79">
        <f t="shared" si="19"/>
        <v>160</v>
      </c>
      <c r="B171" s="27"/>
      <c r="C171" s="126"/>
      <c r="D171" s="127"/>
      <c r="E171" s="127"/>
      <c r="F171" s="128"/>
      <c r="G171" s="82"/>
      <c r="H171" s="27"/>
      <c r="I171" s="64">
        <f t="shared" si="16"/>
        <v>0</v>
      </c>
      <c r="J171" s="112"/>
      <c r="K171" s="33"/>
      <c r="L171" s="110"/>
      <c r="M171" s="15">
        <f>IF(OR(C171="VACANT",K171=0),0,(L171/AC171))</f>
        <v>0</v>
      </c>
      <c r="N171" s="23" t="str">
        <f t="shared" si="14"/>
        <v xml:space="preserve"> </v>
      </c>
      <c r="O171" s="24">
        <f t="shared" si="17"/>
        <v>0</v>
      </c>
      <c r="P171" s="28"/>
      <c r="Q171" s="28"/>
      <c r="R171" s="63">
        <f t="shared" si="18"/>
        <v>0</v>
      </c>
      <c r="S171" s="67" t="str">
        <f t="shared" si="15"/>
        <v/>
      </c>
      <c r="T171" s="25" t="str">
        <f>IF(R171&gt;0,IF(R171&gt;O171,"Fail",""),IF(F171="Vacant","",""))</f>
        <v/>
      </c>
      <c r="U171" s="85"/>
      <c r="V171" s="85"/>
      <c r="W171" s="85"/>
      <c r="X171" s="70"/>
      <c r="Y171" s="214"/>
      <c r="Z171" s="2"/>
      <c r="AA171" s="71">
        <f>IF(I171=1.5,$M$7,IF(I171=2.5,$N$7,IF(I171=3.5,$O$7,IF(I171=4.5,$P$7,IF(I171=5.5,$Q$7,IF(I171=6.5,$R$7,IF(I171=7.5,$S$7,IF(I171=8.5,$T$7,0))))))))</f>
        <v>0</v>
      </c>
      <c r="AB171" s="18">
        <f>IF(I171=1,$M$6,IF(I171=2,$N$6,IF(I171=3,$O$6,IF(I171=4,$P$6,IF(I171=5,$Q$6,IF(I171=6,$R$6,IF(I171=7,$S$6,IF(I171=8,$T$6,AA171))))))))</f>
        <v>0</v>
      </c>
      <c r="AC171" s="16">
        <f>IF(J171=1,$M$6,IF(J171=2,$N$6,IF(J171=3,$O$6,IF(J171=4,$P$6,IF(J171=5,$Q$6,IF(J171=6,$R$6,IF(J171=7,$S$6,IF(J171=8,$T$6,0))))))))</f>
        <v>0</v>
      </c>
      <c r="AD171" s="16">
        <f>(K171*AB171)</f>
        <v>0</v>
      </c>
      <c r="AG171" s="4"/>
    </row>
    <row r="172" spans="1:33" ht="12.75" customHeight="1" x14ac:dyDescent="0.4">
      <c r="A172" s="79">
        <f t="shared" si="19"/>
        <v>161</v>
      </c>
      <c r="B172" s="27"/>
      <c r="C172" s="126"/>
      <c r="D172" s="127"/>
      <c r="E172" s="127"/>
      <c r="F172" s="128"/>
      <c r="G172" s="82"/>
      <c r="H172" s="27"/>
      <c r="I172" s="64">
        <f t="shared" si="16"/>
        <v>0</v>
      </c>
      <c r="J172" s="112"/>
      <c r="K172" s="33"/>
      <c r="L172" s="110"/>
      <c r="M172" s="15">
        <f>IF(OR(C172="VACANT",K172=0),0,(L172/AC172))</f>
        <v>0</v>
      </c>
      <c r="N172" s="23" t="str">
        <f t="shared" si="14"/>
        <v xml:space="preserve"> </v>
      </c>
      <c r="O172" s="24">
        <f t="shared" si="17"/>
        <v>0</v>
      </c>
      <c r="P172" s="28"/>
      <c r="Q172" s="28"/>
      <c r="R172" s="63">
        <f t="shared" si="18"/>
        <v>0</v>
      </c>
      <c r="S172" s="67" t="str">
        <f t="shared" si="15"/>
        <v/>
      </c>
      <c r="T172" s="25" t="str">
        <f>IF(R172&gt;0,IF(R172&gt;O172,"Fail",""),IF(F172="Vacant","",""))</f>
        <v/>
      </c>
      <c r="U172" s="85"/>
      <c r="V172" s="85"/>
      <c r="W172" s="85"/>
      <c r="X172" s="70"/>
      <c r="Y172" s="214"/>
      <c r="Z172" s="2"/>
      <c r="AA172" s="71">
        <f>IF(I172=1.5,$M$7,IF(I172=2.5,$N$7,IF(I172=3.5,$O$7,IF(I172=4.5,$P$7,IF(I172=5.5,$Q$7,IF(I172=6.5,$R$7,IF(I172=7.5,$S$7,IF(I172=8.5,$T$7,0))))))))</f>
        <v>0</v>
      </c>
      <c r="AB172" s="18">
        <f>IF(I172=1,$M$6,IF(I172=2,$N$6,IF(I172=3,$O$6,IF(I172=4,$P$6,IF(I172=5,$Q$6,IF(I172=6,$R$6,IF(I172=7,$S$6,IF(I172=8,$T$6,AA172))))))))</f>
        <v>0</v>
      </c>
      <c r="AC172" s="16">
        <f>IF(J172=1,$M$6,IF(J172=2,$N$6,IF(J172=3,$O$6,IF(J172=4,$P$6,IF(J172=5,$Q$6,IF(J172=6,$R$6,IF(J172=7,$S$6,IF(J172=8,$T$6,0))))))))</f>
        <v>0</v>
      </c>
      <c r="AD172" s="16">
        <f>(K172*AB172)</f>
        <v>0</v>
      </c>
      <c r="AG172" s="4"/>
    </row>
    <row r="173" spans="1:33" ht="12.75" customHeight="1" x14ac:dyDescent="0.4">
      <c r="A173" s="79">
        <f t="shared" si="19"/>
        <v>162</v>
      </c>
      <c r="B173" s="27"/>
      <c r="C173" s="126"/>
      <c r="D173" s="127"/>
      <c r="E173" s="127"/>
      <c r="F173" s="128"/>
      <c r="G173" s="82"/>
      <c r="H173" s="27"/>
      <c r="I173" s="64">
        <f t="shared" si="16"/>
        <v>0</v>
      </c>
      <c r="J173" s="112"/>
      <c r="K173" s="33"/>
      <c r="L173" s="110"/>
      <c r="M173" s="15">
        <f>IF(OR(C173="VACANT",K173=0),0,(L173/AC173))</f>
        <v>0</v>
      </c>
      <c r="N173" s="23" t="str">
        <f t="shared" si="14"/>
        <v xml:space="preserve"> </v>
      </c>
      <c r="O173" s="24">
        <f t="shared" si="17"/>
        <v>0</v>
      </c>
      <c r="P173" s="28"/>
      <c r="Q173" s="28"/>
      <c r="R173" s="63">
        <f t="shared" si="18"/>
        <v>0</v>
      </c>
      <c r="S173" s="67" t="str">
        <f t="shared" si="15"/>
        <v/>
      </c>
      <c r="T173" s="25" t="str">
        <f>IF(R173&gt;0,IF(R173&gt;O173,"Fail",""),IF(F173="Vacant","",""))</f>
        <v/>
      </c>
      <c r="U173" s="85"/>
      <c r="V173" s="85"/>
      <c r="W173" s="85"/>
      <c r="X173" s="70"/>
      <c r="Y173" s="214"/>
      <c r="Z173" s="2"/>
      <c r="AA173" s="71">
        <f>IF(I173=1.5,$M$7,IF(I173=2.5,$N$7,IF(I173=3.5,$O$7,IF(I173=4.5,$P$7,IF(I173=5.5,$Q$7,IF(I173=6.5,$R$7,IF(I173=7.5,$S$7,IF(I173=8.5,$T$7,0))))))))</f>
        <v>0</v>
      </c>
      <c r="AB173" s="18">
        <f>IF(I173=1,$M$6,IF(I173=2,$N$6,IF(I173=3,$O$6,IF(I173=4,$P$6,IF(I173=5,$Q$6,IF(I173=6,$R$6,IF(I173=7,$S$6,IF(I173=8,$T$6,AA173))))))))</f>
        <v>0</v>
      </c>
      <c r="AC173" s="16">
        <f>IF(J173=1,$M$6,IF(J173=2,$N$6,IF(J173=3,$O$6,IF(J173=4,$P$6,IF(J173=5,$Q$6,IF(J173=6,$R$6,IF(J173=7,$S$6,IF(J173=8,$T$6,0))))))))</f>
        <v>0</v>
      </c>
      <c r="AD173" s="16">
        <f>(K173*AB173)</f>
        <v>0</v>
      </c>
      <c r="AG173" s="4"/>
    </row>
    <row r="174" spans="1:33" ht="12.75" customHeight="1" x14ac:dyDescent="0.4">
      <c r="A174" s="79">
        <f t="shared" si="19"/>
        <v>163</v>
      </c>
      <c r="B174" s="27"/>
      <c r="C174" s="126"/>
      <c r="D174" s="127"/>
      <c r="E174" s="127"/>
      <c r="F174" s="128"/>
      <c r="G174" s="82"/>
      <c r="H174" s="27"/>
      <c r="I174" s="64">
        <f t="shared" si="16"/>
        <v>0</v>
      </c>
      <c r="J174" s="112"/>
      <c r="K174" s="33"/>
      <c r="L174" s="110"/>
      <c r="M174" s="15">
        <f>IF(OR(C174="VACANT",K174=0),0,(L174/AC174))</f>
        <v>0</v>
      </c>
      <c r="N174" s="23" t="str">
        <f t="shared" si="14"/>
        <v xml:space="preserve"> </v>
      </c>
      <c r="O174" s="24">
        <f t="shared" si="17"/>
        <v>0</v>
      </c>
      <c r="P174" s="28"/>
      <c r="Q174" s="28"/>
      <c r="R174" s="63">
        <f t="shared" si="18"/>
        <v>0</v>
      </c>
      <c r="S174" s="67" t="str">
        <f t="shared" si="15"/>
        <v/>
      </c>
      <c r="T174" s="25" t="str">
        <f>IF(R174&gt;0,IF(R174&gt;O174,"Fail",""),IF(F174="Vacant","",""))</f>
        <v/>
      </c>
      <c r="U174" s="85"/>
      <c r="V174" s="85"/>
      <c r="W174" s="85"/>
      <c r="X174" s="70"/>
      <c r="Y174" s="214"/>
      <c r="Z174" s="2"/>
      <c r="AA174" s="71">
        <f>IF(I174=1.5,$M$7,IF(I174=2.5,$N$7,IF(I174=3.5,$O$7,IF(I174=4.5,$P$7,IF(I174=5.5,$Q$7,IF(I174=6.5,$R$7,IF(I174=7.5,$S$7,IF(I174=8.5,$T$7,0))))))))</f>
        <v>0</v>
      </c>
      <c r="AB174" s="18">
        <f>IF(I174=1,$M$6,IF(I174=2,$N$6,IF(I174=3,$O$6,IF(I174=4,$P$6,IF(I174=5,$Q$6,IF(I174=6,$R$6,IF(I174=7,$S$6,IF(I174=8,$T$6,AA174))))))))</f>
        <v>0</v>
      </c>
      <c r="AC174" s="16">
        <f>IF(J174=1,$M$6,IF(J174=2,$N$6,IF(J174=3,$O$6,IF(J174=4,$P$6,IF(J174=5,$Q$6,IF(J174=6,$R$6,IF(J174=7,$S$6,IF(J174=8,$T$6,0))))))))</f>
        <v>0</v>
      </c>
      <c r="AD174" s="16">
        <f>(K174*AB174)</f>
        <v>0</v>
      </c>
      <c r="AG174" s="4"/>
    </row>
    <row r="175" spans="1:33" ht="12.75" customHeight="1" x14ac:dyDescent="0.4">
      <c r="A175" s="79">
        <f t="shared" si="19"/>
        <v>164</v>
      </c>
      <c r="B175" s="27"/>
      <c r="C175" s="126"/>
      <c r="D175" s="127"/>
      <c r="E175" s="127"/>
      <c r="F175" s="128"/>
      <c r="G175" s="82"/>
      <c r="H175" s="27"/>
      <c r="I175" s="64">
        <f t="shared" si="16"/>
        <v>0</v>
      </c>
      <c r="J175" s="112"/>
      <c r="K175" s="33"/>
      <c r="L175" s="110"/>
      <c r="M175" s="15">
        <f>IF(OR(C175="VACANT",K175=0),0,(L175/AC175))</f>
        <v>0</v>
      </c>
      <c r="N175" s="23" t="str">
        <f t="shared" si="14"/>
        <v xml:space="preserve"> </v>
      </c>
      <c r="O175" s="24">
        <f t="shared" si="17"/>
        <v>0</v>
      </c>
      <c r="P175" s="28"/>
      <c r="Q175" s="28"/>
      <c r="R175" s="63">
        <f t="shared" si="18"/>
        <v>0</v>
      </c>
      <c r="S175" s="67" t="str">
        <f t="shared" si="15"/>
        <v/>
      </c>
      <c r="T175" s="25" t="str">
        <f>IF(R175&gt;0,IF(R175&gt;O175,"Fail",""),IF(F175="Vacant","",""))</f>
        <v/>
      </c>
      <c r="U175" s="85"/>
      <c r="V175" s="85"/>
      <c r="W175" s="85"/>
      <c r="X175" s="70"/>
      <c r="Y175" s="214"/>
      <c r="Z175" s="2"/>
      <c r="AA175" s="71">
        <f>IF(I175=1.5,$M$7,IF(I175=2.5,$N$7,IF(I175=3.5,$O$7,IF(I175=4.5,$P$7,IF(I175=5.5,$Q$7,IF(I175=6.5,$R$7,IF(I175=7.5,$S$7,IF(I175=8.5,$T$7,0))))))))</f>
        <v>0</v>
      </c>
      <c r="AB175" s="18">
        <f>IF(I175=1,$M$6,IF(I175=2,$N$6,IF(I175=3,$O$6,IF(I175=4,$P$6,IF(I175=5,$Q$6,IF(I175=6,$R$6,IF(I175=7,$S$6,IF(I175=8,$T$6,AA175))))))))</f>
        <v>0</v>
      </c>
      <c r="AC175" s="16">
        <f>IF(J175=1,$M$6,IF(J175=2,$N$6,IF(J175=3,$O$6,IF(J175=4,$P$6,IF(J175=5,$Q$6,IF(J175=6,$R$6,IF(J175=7,$S$6,IF(J175=8,$T$6,0))))))))</f>
        <v>0</v>
      </c>
      <c r="AD175" s="16">
        <f>(K175*AB175)</f>
        <v>0</v>
      </c>
      <c r="AG175" s="4"/>
    </row>
    <row r="176" spans="1:33" ht="12.75" customHeight="1" x14ac:dyDescent="0.4">
      <c r="A176" s="79">
        <f t="shared" si="19"/>
        <v>165</v>
      </c>
      <c r="B176" s="27"/>
      <c r="C176" s="126"/>
      <c r="D176" s="127"/>
      <c r="E176" s="127"/>
      <c r="F176" s="128"/>
      <c r="G176" s="82"/>
      <c r="H176" s="27"/>
      <c r="I176" s="64">
        <f t="shared" si="16"/>
        <v>0</v>
      </c>
      <c r="J176" s="112"/>
      <c r="K176" s="33"/>
      <c r="L176" s="110"/>
      <c r="M176" s="15">
        <f>IF(OR(C176="VACANT",K176=0),0,(L176/AC176))</f>
        <v>0</v>
      </c>
      <c r="N176" s="23" t="str">
        <f t="shared" si="14"/>
        <v xml:space="preserve"> </v>
      </c>
      <c r="O176" s="24">
        <f t="shared" si="17"/>
        <v>0</v>
      </c>
      <c r="P176" s="28"/>
      <c r="Q176" s="28"/>
      <c r="R176" s="63">
        <f t="shared" si="18"/>
        <v>0</v>
      </c>
      <c r="S176" s="67" t="str">
        <f t="shared" si="15"/>
        <v/>
      </c>
      <c r="T176" s="25" t="str">
        <f>IF(R176&gt;0,IF(R176&gt;O176,"Fail",""),IF(F176="Vacant","",""))</f>
        <v/>
      </c>
      <c r="U176" s="85"/>
      <c r="V176" s="85"/>
      <c r="W176" s="85"/>
      <c r="X176" s="70"/>
      <c r="Y176" s="214"/>
      <c r="Z176" s="2"/>
      <c r="AA176" s="71">
        <f>IF(I176=1.5,$M$7,IF(I176=2.5,$N$7,IF(I176=3.5,$O$7,IF(I176=4.5,$P$7,IF(I176=5.5,$Q$7,IF(I176=6.5,$R$7,IF(I176=7.5,$S$7,IF(I176=8.5,$T$7,0))))))))</f>
        <v>0</v>
      </c>
      <c r="AB176" s="18">
        <f>IF(I176=1,$M$6,IF(I176=2,$N$6,IF(I176=3,$O$6,IF(I176=4,$P$6,IF(I176=5,$Q$6,IF(I176=6,$R$6,IF(I176=7,$S$6,IF(I176=8,$T$6,AA176))))))))</f>
        <v>0</v>
      </c>
      <c r="AC176" s="16">
        <f>IF(J176=1,$M$6,IF(J176=2,$N$6,IF(J176=3,$O$6,IF(J176=4,$P$6,IF(J176=5,$Q$6,IF(J176=6,$R$6,IF(J176=7,$S$6,IF(J176=8,$T$6,0))))))))</f>
        <v>0</v>
      </c>
      <c r="AD176" s="16">
        <f>(K176*AB176)</f>
        <v>0</v>
      </c>
      <c r="AG176" s="4"/>
    </row>
    <row r="177" spans="1:33" ht="12.75" customHeight="1" x14ac:dyDescent="0.4">
      <c r="A177" s="79">
        <f t="shared" si="19"/>
        <v>166</v>
      </c>
      <c r="B177" s="27"/>
      <c r="C177" s="126"/>
      <c r="D177" s="127"/>
      <c r="E177" s="127"/>
      <c r="F177" s="128"/>
      <c r="G177" s="82"/>
      <c r="H177" s="27"/>
      <c r="I177" s="64">
        <f t="shared" si="16"/>
        <v>0</v>
      </c>
      <c r="J177" s="112"/>
      <c r="K177" s="33"/>
      <c r="L177" s="110"/>
      <c r="M177" s="15">
        <f>IF(OR(C177="VACANT",K177=0),0,(L177/AC177))</f>
        <v>0</v>
      </c>
      <c r="N177" s="23" t="str">
        <f t="shared" si="14"/>
        <v xml:space="preserve"> </v>
      </c>
      <c r="O177" s="24">
        <f t="shared" si="17"/>
        <v>0</v>
      </c>
      <c r="P177" s="28"/>
      <c r="Q177" s="28"/>
      <c r="R177" s="63">
        <f t="shared" si="18"/>
        <v>0</v>
      </c>
      <c r="S177" s="67" t="str">
        <f t="shared" si="15"/>
        <v/>
      </c>
      <c r="T177" s="25" t="str">
        <f>IF(R177&gt;0,IF(R177&gt;O177,"Fail",""),IF(F177="Vacant","",""))</f>
        <v/>
      </c>
      <c r="U177" s="85"/>
      <c r="V177" s="85"/>
      <c r="W177" s="85"/>
      <c r="X177" s="70"/>
      <c r="Y177" s="214"/>
      <c r="Z177" s="2"/>
      <c r="AA177" s="71">
        <f>IF(I177=1.5,$M$7,IF(I177=2.5,$N$7,IF(I177=3.5,$O$7,IF(I177=4.5,$P$7,IF(I177=5.5,$Q$7,IF(I177=6.5,$R$7,IF(I177=7.5,$S$7,IF(I177=8.5,$T$7,0))))))))</f>
        <v>0</v>
      </c>
      <c r="AB177" s="18">
        <f>IF(I177=1,$M$6,IF(I177=2,$N$6,IF(I177=3,$O$6,IF(I177=4,$P$6,IF(I177=5,$Q$6,IF(I177=6,$R$6,IF(I177=7,$S$6,IF(I177=8,$T$6,AA177))))))))</f>
        <v>0</v>
      </c>
      <c r="AC177" s="16">
        <f>IF(J177=1,$M$6,IF(J177=2,$N$6,IF(J177=3,$O$6,IF(J177=4,$P$6,IF(J177=5,$Q$6,IF(J177=6,$R$6,IF(J177=7,$S$6,IF(J177=8,$T$6,0))))))))</f>
        <v>0</v>
      </c>
      <c r="AD177" s="16">
        <f>(K177*AB177)</f>
        <v>0</v>
      </c>
      <c r="AG177" s="4"/>
    </row>
    <row r="178" spans="1:33" ht="12.75" customHeight="1" x14ac:dyDescent="0.4">
      <c r="A178" s="79">
        <f t="shared" si="19"/>
        <v>167</v>
      </c>
      <c r="B178" s="27"/>
      <c r="C178" s="126"/>
      <c r="D178" s="127"/>
      <c r="E178" s="127"/>
      <c r="F178" s="128"/>
      <c r="G178" s="82"/>
      <c r="H178" s="27"/>
      <c r="I178" s="64">
        <f t="shared" si="16"/>
        <v>0</v>
      </c>
      <c r="J178" s="112"/>
      <c r="K178" s="33"/>
      <c r="L178" s="110"/>
      <c r="M178" s="15">
        <f>IF(OR(C178="VACANT",K178=0),0,(L178/AC178))</f>
        <v>0</v>
      </c>
      <c r="N178" s="23" t="str">
        <f t="shared" si="14"/>
        <v xml:space="preserve"> </v>
      </c>
      <c r="O178" s="24">
        <f t="shared" si="17"/>
        <v>0</v>
      </c>
      <c r="P178" s="28"/>
      <c r="Q178" s="28"/>
      <c r="R178" s="63">
        <f t="shared" si="18"/>
        <v>0</v>
      </c>
      <c r="S178" s="67" t="str">
        <f t="shared" si="15"/>
        <v/>
      </c>
      <c r="T178" s="25" t="str">
        <f>IF(R178&gt;0,IF(R178&gt;O178,"Fail",""),IF(F178="Vacant","",""))</f>
        <v/>
      </c>
      <c r="U178" s="85"/>
      <c r="V178" s="85"/>
      <c r="W178" s="85"/>
      <c r="X178" s="70"/>
      <c r="Y178" s="214"/>
      <c r="Z178" s="2"/>
      <c r="AA178" s="71">
        <f>IF(I178=1.5,$M$7,IF(I178=2.5,$N$7,IF(I178=3.5,$O$7,IF(I178=4.5,$P$7,IF(I178=5.5,$Q$7,IF(I178=6.5,$R$7,IF(I178=7.5,$S$7,IF(I178=8.5,$T$7,0))))))))</f>
        <v>0</v>
      </c>
      <c r="AB178" s="18">
        <f>IF(I178=1,$M$6,IF(I178=2,$N$6,IF(I178=3,$O$6,IF(I178=4,$P$6,IF(I178=5,$Q$6,IF(I178=6,$R$6,IF(I178=7,$S$6,IF(I178=8,$T$6,AA178))))))))</f>
        <v>0</v>
      </c>
      <c r="AC178" s="16">
        <f>IF(J178=1,$M$6,IF(J178=2,$N$6,IF(J178=3,$O$6,IF(J178=4,$P$6,IF(J178=5,$Q$6,IF(J178=6,$R$6,IF(J178=7,$S$6,IF(J178=8,$T$6,0))))))))</f>
        <v>0</v>
      </c>
      <c r="AD178" s="16">
        <f>(K178*AB178)</f>
        <v>0</v>
      </c>
      <c r="AG178" s="4"/>
    </row>
    <row r="179" spans="1:33" ht="12.75" customHeight="1" x14ac:dyDescent="0.4">
      <c r="A179" s="79">
        <f t="shared" si="19"/>
        <v>168</v>
      </c>
      <c r="B179" s="27"/>
      <c r="C179" s="126"/>
      <c r="D179" s="127"/>
      <c r="E179" s="127"/>
      <c r="F179" s="128"/>
      <c r="G179" s="82"/>
      <c r="H179" s="27"/>
      <c r="I179" s="64">
        <f t="shared" si="16"/>
        <v>0</v>
      </c>
      <c r="J179" s="112"/>
      <c r="K179" s="33"/>
      <c r="L179" s="110"/>
      <c r="M179" s="15">
        <f>IF(OR(C179="VACANT",K179=0),0,(L179/AC179))</f>
        <v>0</v>
      </c>
      <c r="N179" s="23" t="str">
        <f t="shared" si="14"/>
        <v xml:space="preserve"> </v>
      </c>
      <c r="O179" s="24">
        <f t="shared" si="17"/>
        <v>0</v>
      </c>
      <c r="P179" s="28"/>
      <c r="Q179" s="28"/>
      <c r="R179" s="63">
        <f t="shared" si="18"/>
        <v>0</v>
      </c>
      <c r="S179" s="67" t="str">
        <f t="shared" si="15"/>
        <v/>
      </c>
      <c r="T179" s="25" t="str">
        <f>IF(R179&gt;0,IF(R179&gt;O179,"Fail",""),IF(F179="Vacant","",""))</f>
        <v/>
      </c>
      <c r="U179" s="85"/>
      <c r="V179" s="85"/>
      <c r="W179" s="85"/>
      <c r="X179" s="70"/>
      <c r="Y179" s="214"/>
      <c r="Z179" s="2"/>
      <c r="AA179" s="71">
        <f>IF(I179=1.5,$M$7,IF(I179=2.5,$N$7,IF(I179=3.5,$O$7,IF(I179=4.5,$P$7,IF(I179=5.5,$Q$7,IF(I179=6.5,$R$7,IF(I179=7.5,$S$7,IF(I179=8.5,$T$7,0))))))))</f>
        <v>0</v>
      </c>
      <c r="AB179" s="18">
        <f>IF(I179=1,$M$6,IF(I179=2,$N$6,IF(I179=3,$O$6,IF(I179=4,$P$6,IF(I179=5,$Q$6,IF(I179=6,$R$6,IF(I179=7,$S$6,IF(I179=8,$T$6,AA179))))))))</f>
        <v>0</v>
      </c>
      <c r="AC179" s="16">
        <f>IF(J179=1,$M$6,IF(J179=2,$N$6,IF(J179=3,$O$6,IF(J179=4,$P$6,IF(J179=5,$Q$6,IF(J179=6,$R$6,IF(J179=7,$S$6,IF(J179=8,$T$6,0))))))))</f>
        <v>0</v>
      </c>
      <c r="AD179" s="16">
        <f>(K179*AB179)</f>
        <v>0</v>
      </c>
      <c r="AG179" s="4"/>
    </row>
    <row r="180" spans="1:33" ht="12.75" customHeight="1" x14ac:dyDescent="0.4">
      <c r="A180" s="79">
        <f t="shared" si="19"/>
        <v>169</v>
      </c>
      <c r="B180" s="27"/>
      <c r="C180" s="126"/>
      <c r="D180" s="127"/>
      <c r="E180" s="127"/>
      <c r="F180" s="128"/>
      <c r="G180" s="82"/>
      <c r="H180" s="27"/>
      <c r="I180" s="64">
        <f t="shared" si="16"/>
        <v>0</v>
      </c>
      <c r="J180" s="112"/>
      <c r="K180" s="33"/>
      <c r="L180" s="110"/>
      <c r="M180" s="15">
        <f>IF(OR(C180="VACANT",K180=0),0,(L180/AC180))</f>
        <v>0</v>
      </c>
      <c r="N180" s="23" t="str">
        <f t="shared" si="14"/>
        <v xml:space="preserve"> </v>
      </c>
      <c r="O180" s="24">
        <f t="shared" si="17"/>
        <v>0</v>
      </c>
      <c r="P180" s="28"/>
      <c r="Q180" s="28"/>
      <c r="R180" s="63">
        <f t="shared" si="18"/>
        <v>0</v>
      </c>
      <c r="S180" s="67" t="str">
        <f t="shared" si="15"/>
        <v/>
      </c>
      <c r="T180" s="25" t="str">
        <f>IF(R180&gt;0,IF(R180&gt;O180,"Fail",""),IF(F180="Vacant","",""))</f>
        <v/>
      </c>
      <c r="U180" s="85"/>
      <c r="V180" s="85"/>
      <c r="W180" s="85"/>
      <c r="X180" s="70"/>
      <c r="Y180" s="214"/>
      <c r="Z180" s="2"/>
      <c r="AA180" s="71">
        <f>IF(I180=1.5,$M$7,IF(I180=2.5,$N$7,IF(I180=3.5,$O$7,IF(I180=4.5,$P$7,IF(I180=5.5,$Q$7,IF(I180=6.5,$R$7,IF(I180=7.5,$S$7,IF(I180=8.5,$T$7,0))))))))</f>
        <v>0</v>
      </c>
      <c r="AB180" s="18">
        <f>IF(I180=1,$M$6,IF(I180=2,$N$6,IF(I180=3,$O$6,IF(I180=4,$P$6,IF(I180=5,$Q$6,IF(I180=6,$R$6,IF(I180=7,$S$6,IF(I180=8,$T$6,AA180))))))))</f>
        <v>0</v>
      </c>
      <c r="AC180" s="16">
        <f>IF(J180=1,$M$6,IF(J180=2,$N$6,IF(J180=3,$O$6,IF(J180=4,$P$6,IF(J180=5,$Q$6,IF(J180=6,$R$6,IF(J180=7,$S$6,IF(J180=8,$T$6,0))))))))</f>
        <v>0</v>
      </c>
      <c r="AD180" s="16">
        <f>(K180*AB180)</f>
        <v>0</v>
      </c>
      <c r="AG180" s="4"/>
    </row>
    <row r="181" spans="1:33" ht="12.75" customHeight="1" x14ac:dyDescent="0.4">
      <c r="A181" s="79">
        <f t="shared" si="19"/>
        <v>170</v>
      </c>
      <c r="B181" s="27"/>
      <c r="C181" s="126"/>
      <c r="D181" s="127"/>
      <c r="E181" s="127"/>
      <c r="F181" s="128"/>
      <c r="G181" s="82"/>
      <c r="H181" s="27"/>
      <c r="I181" s="64">
        <f t="shared" si="16"/>
        <v>0</v>
      </c>
      <c r="J181" s="112"/>
      <c r="K181" s="33"/>
      <c r="L181" s="110"/>
      <c r="M181" s="15">
        <f>IF(OR(C181="VACANT",K181=0),0,(L181/AC181))</f>
        <v>0</v>
      </c>
      <c r="N181" s="23" t="str">
        <f t="shared" si="14"/>
        <v xml:space="preserve"> </v>
      </c>
      <c r="O181" s="24">
        <f t="shared" si="17"/>
        <v>0</v>
      </c>
      <c r="P181" s="28"/>
      <c r="Q181" s="28"/>
      <c r="R181" s="63">
        <f t="shared" si="18"/>
        <v>0</v>
      </c>
      <c r="S181" s="67" t="str">
        <f t="shared" si="15"/>
        <v/>
      </c>
      <c r="T181" s="25" t="str">
        <f>IF(R181&gt;0,IF(R181&gt;O181,"Fail",""),IF(F181="Vacant","",""))</f>
        <v/>
      </c>
      <c r="U181" s="85"/>
      <c r="V181" s="85"/>
      <c r="W181" s="85"/>
      <c r="X181" s="70"/>
      <c r="Y181" s="214"/>
      <c r="Z181" s="2"/>
      <c r="AA181" s="71">
        <f>IF(I181=1.5,$M$7,IF(I181=2.5,$N$7,IF(I181=3.5,$O$7,IF(I181=4.5,$P$7,IF(I181=5.5,$Q$7,IF(I181=6.5,$R$7,IF(I181=7.5,$S$7,IF(I181=8.5,$T$7,0))))))))</f>
        <v>0</v>
      </c>
      <c r="AB181" s="18">
        <f>IF(I181=1,$M$6,IF(I181=2,$N$6,IF(I181=3,$O$6,IF(I181=4,$P$6,IF(I181=5,$Q$6,IF(I181=6,$R$6,IF(I181=7,$S$6,IF(I181=8,$T$6,AA181))))))))</f>
        <v>0</v>
      </c>
      <c r="AC181" s="16">
        <f>IF(J181=1,$M$6,IF(J181=2,$N$6,IF(J181=3,$O$6,IF(J181=4,$P$6,IF(J181=5,$Q$6,IF(J181=6,$R$6,IF(J181=7,$S$6,IF(J181=8,$T$6,0))))))))</f>
        <v>0</v>
      </c>
      <c r="AD181" s="16">
        <f>(K181*AB181)</f>
        <v>0</v>
      </c>
      <c r="AG181" s="4"/>
    </row>
    <row r="182" spans="1:33" ht="12.75" customHeight="1" x14ac:dyDescent="0.4">
      <c r="A182" s="79">
        <f t="shared" si="19"/>
        <v>171</v>
      </c>
      <c r="B182" s="27"/>
      <c r="C182" s="126"/>
      <c r="D182" s="127"/>
      <c r="E182" s="127"/>
      <c r="F182" s="128"/>
      <c r="G182" s="82"/>
      <c r="H182" s="27"/>
      <c r="I182" s="64">
        <f t="shared" si="16"/>
        <v>0</v>
      </c>
      <c r="J182" s="112"/>
      <c r="K182" s="33"/>
      <c r="L182" s="110"/>
      <c r="M182" s="15">
        <f>IF(OR(C182="VACANT",K182=0),0,(L182/AC182))</f>
        <v>0</v>
      </c>
      <c r="N182" s="23" t="str">
        <f t="shared" si="14"/>
        <v xml:space="preserve"> </v>
      </c>
      <c r="O182" s="24">
        <f t="shared" si="17"/>
        <v>0</v>
      </c>
      <c r="P182" s="28"/>
      <c r="Q182" s="28"/>
      <c r="R182" s="63">
        <f t="shared" si="18"/>
        <v>0</v>
      </c>
      <c r="S182" s="67" t="str">
        <f t="shared" si="15"/>
        <v/>
      </c>
      <c r="T182" s="25" t="str">
        <f>IF(R182&gt;0,IF(R182&gt;O182,"Fail",""),IF(F182="Vacant","",""))</f>
        <v/>
      </c>
      <c r="U182" s="85"/>
      <c r="V182" s="85"/>
      <c r="W182" s="85"/>
      <c r="X182" s="70"/>
      <c r="Y182" s="214"/>
      <c r="Z182" s="2"/>
      <c r="AA182" s="71">
        <f>IF(I182=1.5,$M$7,IF(I182=2.5,$N$7,IF(I182=3.5,$O$7,IF(I182=4.5,$P$7,IF(I182=5.5,$Q$7,IF(I182=6.5,$R$7,IF(I182=7.5,$S$7,IF(I182=8.5,$T$7,0))))))))</f>
        <v>0</v>
      </c>
      <c r="AB182" s="18">
        <f>IF(I182=1,$M$6,IF(I182=2,$N$6,IF(I182=3,$O$6,IF(I182=4,$P$6,IF(I182=5,$Q$6,IF(I182=6,$R$6,IF(I182=7,$S$6,IF(I182=8,$T$6,AA182))))))))</f>
        <v>0</v>
      </c>
      <c r="AC182" s="16">
        <f>IF(J182=1,$M$6,IF(J182=2,$N$6,IF(J182=3,$O$6,IF(J182=4,$P$6,IF(J182=5,$Q$6,IF(J182=6,$R$6,IF(J182=7,$S$6,IF(J182=8,$T$6,0))))))))</f>
        <v>0</v>
      </c>
      <c r="AD182" s="16">
        <f>(K182*AB182)</f>
        <v>0</v>
      </c>
      <c r="AG182" s="4"/>
    </row>
    <row r="183" spans="1:33" ht="12.75" customHeight="1" x14ac:dyDescent="0.4">
      <c r="A183" s="79">
        <f t="shared" si="19"/>
        <v>172</v>
      </c>
      <c r="B183" s="27"/>
      <c r="C183" s="126"/>
      <c r="D183" s="127"/>
      <c r="E183" s="127"/>
      <c r="F183" s="128"/>
      <c r="G183" s="82"/>
      <c r="H183" s="27"/>
      <c r="I183" s="64">
        <f t="shared" si="16"/>
        <v>0</v>
      </c>
      <c r="J183" s="112"/>
      <c r="K183" s="33"/>
      <c r="L183" s="110"/>
      <c r="M183" s="15">
        <f>IF(OR(C183="VACANT",K183=0),0,(L183/AC183))</f>
        <v>0</v>
      </c>
      <c r="N183" s="23" t="str">
        <f t="shared" si="14"/>
        <v xml:space="preserve"> </v>
      </c>
      <c r="O183" s="24">
        <f t="shared" si="17"/>
        <v>0</v>
      </c>
      <c r="P183" s="28"/>
      <c r="Q183" s="28"/>
      <c r="R183" s="63">
        <f t="shared" si="18"/>
        <v>0</v>
      </c>
      <c r="S183" s="67" t="str">
        <f t="shared" si="15"/>
        <v/>
      </c>
      <c r="T183" s="25" t="str">
        <f>IF(R183&gt;0,IF(R183&gt;O183,"Fail",""),IF(F183="Vacant","",""))</f>
        <v/>
      </c>
      <c r="U183" s="85"/>
      <c r="V183" s="85"/>
      <c r="W183" s="85"/>
      <c r="X183" s="70"/>
      <c r="Y183" s="214"/>
      <c r="Z183" s="2"/>
      <c r="AA183" s="71">
        <f>IF(I183=1.5,$M$7,IF(I183=2.5,$N$7,IF(I183=3.5,$O$7,IF(I183=4.5,$P$7,IF(I183=5.5,$Q$7,IF(I183=6.5,$R$7,IF(I183=7.5,$S$7,IF(I183=8.5,$T$7,0))))))))</f>
        <v>0</v>
      </c>
      <c r="AB183" s="18">
        <f>IF(I183=1,$M$6,IF(I183=2,$N$6,IF(I183=3,$O$6,IF(I183=4,$P$6,IF(I183=5,$Q$6,IF(I183=6,$R$6,IF(I183=7,$S$6,IF(I183=8,$T$6,AA183))))))))</f>
        <v>0</v>
      </c>
      <c r="AC183" s="16">
        <f>IF(J183=1,$M$6,IF(J183=2,$N$6,IF(J183=3,$O$6,IF(J183=4,$P$6,IF(J183=5,$Q$6,IF(J183=6,$R$6,IF(J183=7,$S$6,IF(J183=8,$T$6,0))))))))</f>
        <v>0</v>
      </c>
      <c r="AD183" s="16">
        <f>(K183*AB183)</f>
        <v>0</v>
      </c>
      <c r="AG183" s="4"/>
    </row>
    <row r="184" spans="1:33" ht="12.75" customHeight="1" x14ac:dyDescent="0.4">
      <c r="A184" s="79">
        <f t="shared" si="19"/>
        <v>173</v>
      </c>
      <c r="B184" s="27"/>
      <c r="C184" s="126"/>
      <c r="D184" s="127"/>
      <c r="E184" s="127"/>
      <c r="F184" s="128"/>
      <c r="G184" s="82"/>
      <c r="H184" s="27"/>
      <c r="I184" s="64">
        <f t="shared" si="16"/>
        <v>0</v>
      </c>
      <c r="J184" s="112"/>
      <c r="K184" s="33"/>
      <c r="L184" s="110"/>
      <c r="M184" s="15">
        <f>IF(OR(C184="VACANT",K184=0),0,(L184/AC184))</f>
        <v>0</v>
      </c>
      <c r="N184" s="23" t="str">
        <f t="shared" si="14"/>
        <v xml:space="preserve"> </v>
      </c>
      <c r="O184" s="24">
        <f t="shared" si="17"/>
        <v>0</v>
      </c>
      <c r="P184" s="28"/>
      <c r="Q184" s="28"/>
      <c r="R184" s="63">
        <f t="shared" si="18"/>
        <v>0</v>
      </c>
      <c r="S184" s="67" t="str">
        <f t="shared" si="15"/>
        <v/>
      </c>
      <c r="T184" s="25" t="str">
        <f>IF(R184&gt;0,IF(R184&gt;O184,"Fail",""),IF(F184="Vacant","",""))</f>
        <v/>
      </c>
      <c r="U184" s="85"/>
      <c r="V184" s="85"/>
      <c r="W184" s="85"/>
      <c r="X184" s="70"/>
      <c r="Y184" s="214"/>
      <c r="Z184" s="2"/>
      <c r="AA184" s="71">
        <f>IF(I184=1.5,$M$7,IF(I184=2.5,$N$7,IF(I184=3.5,$O$7,IF(I184=4.5,$P$7,IF(I184=5.5,$Q$7,IF(I184=6.5,$R$7,IF(I184=7.5,$S$7,IF(I184=8.5,$T$7,0))))))))</f>
        <v>0</v>
      </c>
      <c r="AB184" s="18">
        <f>IF(I184=1,$M$6,IF(I184=2,$N$6,IF(I184=3,$O$6,IF(I184=4,$P$6,IF(I184=5,$Q$6,IF(I184=6,$R$6,IF(I184=7,$S$6,IF(I184=8,$T$6,AA184))))))))</f>
        <v>0</v>
      </c>
      <c r="AC184" s="16">
        <f>IF(J184=1,$M$6,IF(J184=2,$N$6,IF(J184=3,$O$6,IF(J184=4,$P$6,IF(J184=5,$Q$6,IF(J184=6,$R$6,IF(J184=7,$S$6,IF(J184=8,$T$6,0))))))))</f>
        <v>0</v>
      </c>
      <c r="AD184" s="16">
        <f>(K184*AB184)</f>
        <v>0</v>
      </c>
      <c r="AG184" s="4"/>
    </row>
    <row r="185" spans="1:33" ht="12.75" customHeight="1" x14ac:dyDescent="0.4">
      <c r="A185" s="79">
        <f t="shared" si="19"/>
        <v>174</v>
      </c>
      <c r="B185" s="27"/>
      <c r="C185" s="126"/>
      <c r="D185" s="127"/>
      <c r="E185" s="127"/>
      <c r="F185" s="128"/>
      <c r="G185" s="82"/>
      <c r="H185" s="27"/>
      <c r="I185" s="64">
        <f t="shared" si="16"/>
        <v>0</v>
      </c>
      <c r="J185" s="112"/>
      <c r="K185" s="33"/>
      <c r="L185" s="110"/>
      <c r="M185" s="15">
        <f>IF(OR(C185="VACANT",K185=0),0,(L185/AC185))</f>
        <v>0</v>
      </c>
      <c r="N185" s="23" t="str">
        <f t="shared" si="14"/>
        <v xml:space="preserve"> </v>
      </c>
      <c r="O185" s="24">
        <f t="shared" si="17"/>
        <v>0</v>
      </c>
      <c r="P185" s="28"/>
      <c r="Q185" s="28"/>
      <c r="R185" s="63">
        <f t="shared" si="18"/>
        <v>0</v>
      </c>
      <c r="S185" s="67" t="str">
        <f t="shared" si="15"/>
        <v/>
      </c>
      <c r="T185" s="25" t="str">
        <f>IF(R185&gt;0,IF(R185&gt;O185,"Fail",""),IF(F185="Vacant","",""))</f>
        <v/>
      </c>
      <c r="U185" s="85"/>
      <c r="V185" s="85"/>
      <c r="W185" s="85"/>
      <c r="X185" s="70"/>
      <c r="Y185" s="214"/>
      <c r="Z185" s="2"/>
      <c r="AA185" s="71">
        <f>IF(I185=1.5,$M$7,IF(I185=2.5,$N$7,IF(I185=3.5,$O$7,IF(I185=4.5,$P$7,IF(I185=5.5,$Q$7,IF(I185=6.5,$R$7,IF(I185=7.5,$S$7,IF(I185=8.5,$T$7,0))))))))</f>
        <v>0</v>
      </c>
      <c r="AB185" s="18">
        <f>IF(I185=1,$M$6,IF(I185=2,$N$6,IF(I185=3,$O$6,IF(I185=4,$P$6,IF(I185=5,$Q$6,IF(I185=6,$R$6,IF(I185=7,$S$6,IF(I185=8,$T$6,AA185))))))))</f>
        <v>0</v>
      </c>
      <c r="AC185" s="16">
        <f>IF(J185=1,$M$6,IF(J185=2,$N$6,IF(J185=3,$O$6,IF(J185=4,$P$6,IF(J185=5,$Q$6,IF(J185=6,$R$6,IF(J185=7,$S$6,IF(J185=8,$T$6,0))))))))</f>
        <v>0</v>
      </c>
      <c r="AD185" s="16">
        <f>(K185*AB185)</f>
        <v>0</v>
      </c>
      <c r="AG185" s="4"/>
    </row>
    <row r="186" spans="1:33" ht="12.75" customHeight="1" x14ac:dyDescent="0.4">
      <c r="A186" s="79">
        <f t="shared" si="19"/>
        <v>175</v>
      </c>
      <c r="B186" s="27"/>
      <c r="C186" s="126"/>
      <c r="D186" s="127"/>
      <c r="E186" s="127"/>
      <c r="F186" s="128"/>
      <c r="G186" s="82"/>
      <c r="H186" s="27"/>
      <c r="I186" s="64">
        <f t="shared" si="16"/>
        <v>0</v>
      </c>
      <c r="J186" s="112"/>
      <c r="K186" s="33"/>
      <c r="L186" s="110"/>
      <c r="M186" s="15">
        <f>IF(OR(C186="VACANT",K186=0),0,(L186/AC186))</f>
        <v>0</v>
      </c>
      <c r="N186" s="23" t="str">
        <f t="shared" si="14"/>
        <v xml:space="preserve"> </v>
      </c>
      <c r="O186" s="24">
        <f t="shared" si="17"/>
        <v>0</v>
      </c>
      <c r="P186" s="28"/>
      <c r="Q186" s="28"/>
      <c r="R186" s="63">
        <f t="shared" si="18"/>
        <v>0</v>
      </c>
      <c r="S186" s="67" t="str">
        <f t="shared" si="15"/>
        <v/>
      </c>
      <c r="T186" s="25" t="str">
        <f>IF(R186&gt;0,IF(R186&gt;O186,"Fail",""),IF(F186="Vacant","",""))</f>
        <v/>
      </c>
      <c r="U186" s="85"/>
      <c r="V186" s="85"/>
      <c r="W186" s="85"/>
      <c r="X186" s="70"/>
      <c r="Y186" s="214"/>
      <c r="Z186" s="2"/>
      <c r="AA186" s="71">
        <f>IF(I186=1.5,$M$7,IF(I186=2.5,$N$7,IF(I186=3.5,$O$7,IF(I186=4.5,$P$7,IF(I186=5.5,$Q$7,IF(I186=6.5,$R$7,IF(I186=7.5,$S$7,IF(I186=8.5,$T$7,0))))))))</f>
        <v>0</v>
      </c>
      <c r="AB186" s="18">
        <f>IF(I186=1,$M$6,IF(I186=2,$N$6,IF(I186=3,$O$6,IF(I186=4,$P$6,IF(I186=5,$Q$6,IF(I186=6,$R$6,IF(I186=7,$S$6,IF(I186=8,$T$6,AA186))))))))</f>
        <v>0</v>
      </c>
      <c r="AC186" s="16">
        <f>IF(J186=1,$M$6,IF(J186=2,$N$6,IF(J186=3,$O$6,IF(J186=4,$P$6,IF(J186=5,$Q$6,IF(J186=6,$R$6,IF(J186=7,$S$6,IF(J186=8,$T$6,0))))))))</f>
        <v>0</v>
      </c>
      <c r="AD186" s="16">
        <f>(K186*AB186)</f>
        <v>0</v>
      </c>
      <c r="AG186" s="4"/>
    </row>
    <row r="187" spans="1:33" ht="12.75" customHeight="1" x14ac:dyDescent="0.4">
      <c r="A187" s="79">
        <f t="shared" si="19"/>
        <v>176</v>
      </c>
      <c r="B187" s="27"/>
      <c r="C187" s="126"/>
      <c r="D187" s="127"/>
      <c r="E187" s="127"/>
      <c r="F187" s="128"/>
      <c r="G187" s="82"/>
      <c r="H187" s="27"/>
      <c r="I187" s="64">
        <f t="shared" si="16"/>
        <v>0</v>
      </c>
      <c r="J187" s="112"/>
      <c r="K187" s="33"/>
      <c r="L187" s="110"/>
      <c r="M187" s="15">
        <f>IF(OR(C187="VACANT",K187=0),0,(L187/AC187))</f>
        <v>0</v>
      </c>
      <c r="N187" s="23" t="str">
        <f t="shared" si="14"/>
        <v xml:space="preserve"> </v>
      </c>
      <c r="O187" s="24">
        <f t="shared" si="17"/>
        <v>0</v>
      </c>
      <c r="P187" s="28"/>
      <c r="Q187" s="28"/>
      <c r="R187" s="63">
        <f t="shared" si="18"/>
        <v>0</v>
      </c>
      <c r="S187" s="67" t="str">
        <f t="shared" si="15"/>
        <v/>
      </c>
      <c r="T187" s="25" t="str">
        <f>IF(R187&gt;0,IF(R187&gt;O187,"Fail",""),IF(F187="Vacant","",""))</f>
        <v/>
      </c>
      <c r="U187" s="85"/>
      <c r="V187" s="85"/>
      <c r="W187" s="85"/>
      <c r="X187" s="70"/>
      <c r="Y187" s="214"/>
      <c r="Z187" s="2"/>
      <c r="AA187" s="71">
        <f>IF(I187=1.5,$M$7,IF(I187=2.5,$N$7,IF(I187=3.5,$O$7,IF(I187=4.5,$P$7,IF(I187=5.5,$Q$7,IF(I187=6.5,$R$7,IF(I187=7.5,$S$7,IF(I187=8.5,$T$7,0))))))))</f>
        <v>0</v>
      </c>
      <c r="AB187" s="18">
        <f>IF(I187=1,$M$6,IF(I187=2,$N$6,IF(I187=3,$O$6,IF(I187=4,$P$6,IF(I187=5,$Q$6,IF(I187=6,$R$6,IF(I187=7,$S$6,IF(I187=8,$T$6,AA187))))))))</f>
        <v>0</v>
      </c>
      <c r="AC187" s="16">
        <f>IF(J187=1,$M$6,IF(J187=2,$N$6,IF(J187=3,$O$6,IF(J187=4,$P$6,IF(J187=5,$Q$6,IF(J187=6,$R$6,IF(J187=7,$S$6,IF(J187=8,$T$6,0))))))))</f>
        <v>0</v>
      </c>
      <c r="AD187" s="16">
        <f>(K187*AB187)</f>
        <v>0</v>
      </c>
      <c r="AG187" s="4"/>
    </row>
    <row r="188" spans="1:33" ht="12.75" customHeight="1" x14ac:dyDescent="0.4">
      <c r="A188" s="79">
        <f t="shared" si="19"/>
        <v>177</v>
      </c>
      <c r="B188" s="27"/>
      <c r="C188" s="126"/>
      <c r="D188" s="127"/>
      <c r="E188" s="127"/>
      <c r="F188" s="128"/>
      <c r="G188" s="82"/>
      <c r="H188" s="27"/>
      <c r="I188" s="64">
        <f t="shared" si="16"/>
        <v>0</v>
      </c>
      <c r="J188" s="112"/>
      <c r="K188" s="33"/>
      <c r="L188" s="110"/>
      <c r="M188" s="15">
        <f>IF(OR(C188="VACANT",K188=0),0,(L188/AC188))</f>
        <v>0</v>
      </c>
      <c r="N188" s="23" t="str">
        <f t="shared" si="14"/>
        <v xml:space="preserve"> </v>
      </c>
      <c r="O188" s="24">
        <f t="shared" si="17"/>
        <v>0</v>
      </c>
      <c r="P188" s="28"/>
      <c r="Q188" s="28"/>
      <c r="R188" s="63">
        <f t="shared" si="18"/>
        <v>0</v>
      </c>
      <c r="S188" s="67" t="str">
        <f t="shared" si="15"/>
        <v/>
      </c>
      <c r="T188" s="25" t="str">
        <f>IF(R188&gt;0,IF(R188&gt;O188,"Fail",""),IF(F188="Vacant","",""))</f>
        <v/>
      </c>
      <c r="U188" s="85"/>
      <c r="V188" s="85"/>
      <c r="W188" s="85"/>
      <c r="X188" s="70"/>
      <c r="Y188" s="214"/>
      <c r="Z188" s="2"/>
      <c r="AA188" s="71">
        <f>IF(I188=1.5,$M$7,IF(I188=2.5,$N$7,IF(I188=3.5,$O$7,IF(I188=4.5,$P$7,IF(I188=5.5,$Q$7,IF(I188=6.5,$R$7,IF(I188=7.5,$S$7,IF(I188=8.5,$T$7,0))))))))</f>
        <v>0</v>
      </c>
      <c r="AB188" s="18">
        <f>IF(I188=1,$M$6,IF(I188=2,$N$6,IF(I188=3,$O$6,IF(I188=4,$P$6,IF(I188=5,$Q$6,IF(I188=6,$R$6,IF(I188=7,$S$6,IF(I188=8,$T$6,AA188))))))))</f>
        <v>0</v>
      </c>
      <c r="AC188" s="16">
        <f>IF(J188=1,$M$6,IF(J188=2,$N$6,IF(J188=3,$O$6,IF(J188=4,$P$6,IF(J188=5,$Q$6,IF(J188=6,$R$6,IF(J188=7,$S$6,IF(J188=8,$T$6,0))))))))</f>
        <v>0</v>
      </c>
      <c r="AD188" s="16">
        <f>(K188*AB188)</f>
        <v>0</v>
      </c>
      <c r="AG188" s="4"/>
    </row>
    <row r="189" spans="1:33" ht="12.75" customHeight="1" x14ac:dyDescent="0.4">
      <c r="A189" s="79">
        <f t="shared" si="19"/>
        <v>178</v>
      </c>
      <c r="B189" s="27"/>
      <c r="C189" s="126"/>
      <c r="D189" s="127"/>
      <c r="E189" s="127"/>
      <c r="F189" s="128"/>
      <c r="G189" s="82"/>
      <c r="H189" s="27"/>
      <c r="I189" s="64">
        <f t="shared" si="16"/>
        <v>0</v>
      </c>
      <c r="J189" s="112"/>
      <c r="K189" s="33"/>
      <c r="L189" s="110"/>
      <c r="M189" s="15">
        <f>IF(OR(C189="VACANT",K189=0),0,(L189/AC189))</f>
        <v>0</v>
      </c>
      <c r="N189" s="23" t="str">
        <f t="shared" si="14"/>
        <v xml:space="preserve"> </v>
      </c>
      <c r="O189" s="24">
        <f t="shared" si="17"/>
        <v>0</v>
      </c>
      <c r="P189" s="28"/>
      <c r="Q189" s="28"/>
      <c r="R189" s="63">
        <f t="shared" si="18"/>
        <v>0</v>
      </c>
      <c r="S189" s="67" t="str">
        <f t="shared" si="15"/>
        <v/>
      </c>
      <c r="T189" s="25" t="str">
        <f>IF(R189&gt;0,IF(R189&gt;O189,"Fail",""),IF(F189="Vacant","",""))</f>
        <v/>
      </c>
      <c r="U189" s="85"/>
      <c r="V189" s="85"/>
      <c r="W189" s="85"/>
      <c r="X189" s="70"/>
      <c r="Y189" s="214"/>
      <c r="Z189" s="2"/>
      <c r="AA189" s="71">
        <f>IF(I189=1.5,$M$7,IF(I189=2.5,$N$7,IF(I189=3.5,$O$7,IF(I189=4.5,$P$7,IF(I189=5.5,$Q$7,IF(I189=6.5,$R$7,IF(I189=7.5,$S$7,IF(I189=8.5,$T$7,0))))))))</f>
        <v>0</v>
      </c>
      <c r="AB189" s="18">
        <f>IF(I189=1,$M$6,IF(I189=2,$N$6,IF(I189=3,$O$6,IF(I189=4,$P$6,IF(I189=5,$Q$6,IF(I189=6,$R$6,IF(I189=7,$S$6,IF(I189=8,$T$6,AA189))))))))</f>
        <v>0</v>
      </c>
      <c r="AC189" s="16">
        <f>IF(J189=1,$M$6,IF(J189=2,$N$6,IF(J189=3,$O$6,IF(J189=4,$P$6,IF(J189=5,$Q$6,IF(J189=6,$R$6,IF(J189=7,$S$6,IF(J189=8,$T$6,0))))))))</f>
        <v>0</v>
      </c>
      <c r="AD189" s="16">
        <f>(K189*AB189)</f>
        <v>0</v>
      </c>
      <c r="AG189" s="4"/>
    </row>
    <row r="190" spans="1:33" ht="12.75" customHeight="1" x14ac:dyDescent="0.4">
      <c r="A190" s="79">
        <f t="shared" si="19"/>
        <v>179</v>
      </c>
      <c r="B190" s="27"/>
      <c r="C190" s="126"/>
      <c r="D190" s="127"/>
      <c r="E190" s="127"/>
      <c r="F190" s="128"/>
      <c r="G190" s="82"/>
      <c r="H190" s="27"/>
      <c r="I190" s="64">
        <f t="shared" si="16"/>
        <v>0</v>
      </c>
      <c r="J190" s="112"/>
      <c r="K190" s="33"/>
      <c r="L190" s="110"/>
      <c r="M190" s="15">
        <f>IF(OR(C190="VACANT",K190=0),0,(L190/AC190))</f>
        <v>0</v>
      </c>
      <c r="N190" s="23" t="str">
        <f t="shared" si="14"/>
        <v xml:space="preserve"> </v>
      </c>
      <c r="O190" s="24">
        <f t="shared" si="17"/>
        <v>0</v>
      </c>
      <c r="P190" s="28"/>
      <c r="Q190" s="28"/>
      <c r="R190" s="63">
        <f t="shared" si="18"/>
        <v>0</v>
      </c>
      <c r="S190" s="67" t="str">
        <f t="shared" si="15"/>
        <v/>
      </c>
      <c r="T190" s="25" t="str">
        <f>IF(R190&gt;0,IF(R190&gt;O190,"Fail",""),IF(F190="Vacant","",""))</f>
        <v/>
      </c>
      <c r="U190" s="85"/>
      <c r="V190" s="85"/>
      <c r="W190" s="85"/>
      <c r="X190" s="70"/>
      <c r="Y190" s="214"/>
      <c r="Z190" s="2"/>
      <c r="AA190" s="71">
        <f>IF(I190=1.5,$M$7,IF(I190=2.5,$N$7,IF(I190=3.5,$O$7,IF(I190=4.5,$P$7,IF(I190=5.5,$Q$7,IF(I190=6.5,$R$7,IF(I190=7.5,$S$7,IF(I190=8.5,$T$7,0))))))))</f>
        <v>0</v>
      </c>
      <c r="AB190" s="18">
        <f>IF(I190=1,$M$6,IF(I190=2,$N$6,IF(I190=3,$O$6,IF(I190=4,$P$6,IF(I190=5,$Q$6,IF(I190=6,$R$6,IF(I190=7,$S$6,IF(I190=8,$T$6,AA190))))))))</f>
        <v>0</v>
      </c>
      <c r="AC190" s="16">
        <f>IF(J190=1,$M$6,IF(J190=2,$N$6,IF(J190=3,$O$6,IF(J190=4,$P$6,IF(J190=5,$Q$6,IF(J190=6,$R$6,IF(J190=7,$S$6,IF(J190=8,$T$6,0))))))))</f>
        <v>0</v>
      </c>
      <c r="AD190" s="16">
        <f>(K190*AB190)</f>
        <v>0</v>
      </c>
      <c r="AG190" s="4"/>
    </row>
    <row r="191" spans="1:33" ht="12.75" customHeight="1" x14ac:dyDescent="0.4">
      <c r="A191" s="79">
        <f t="shared" si="19"/>
        <v>180</v>
      </c>
      <c r="B191" s="27"/>
      <c r="C191" s="126"/>
      <c r="D191" s="127"/>
      <c r="E191" s="127"/>
      <c r="F191" s="128"/>
      <c r="G191" s="82"/>
      <c r="H191" s="27"/>
      <c r="I191" s="64">
        <f t="shared" si="16"/>
        <v>0</v>
      </c>
      <c r="J191" s="112"/>
      <c r="K191" s="33"/>
      <c r="L191" s="110"/>
      <c r="M191" s="15">
        <f>IF(OR(C191="VACANT",K191=0),0,(L191/AC191))</f>
        <v>0</v>
      </c>
      <c r="N191" s="23" t="str">
        <f t="shared" si="14"/>
        <v xml:space="preserve"> </v>
      </c>
      <c r="O191" s="24">
        <f t="shared" si="17"/>
        <v>0</v>
      </c>
      <c r="P191" s="28"/>
      <c r="Q191" s="28"/>
      <c r="R191" s="63">
        <f t="shared" si="18"/>
        <v>0</v>
      </c>
      <c r="S191" s="67" t="str">
        <f t="shared" si="15"/>
        <v/>
      </c>
      <c r="T191" s="25" t="str">
        <f>IF(R191&gt;0,IF(R191&gt;O191,"Fail",""),IF(F191="Vacant","",""))</f>
        <v/>
      </c>
      <c r="U191" s="85"/>
      <c r="V191" s="85"/>
      <c r="W191" s="85"/>
      <c r="X191" s="70"/>
      <c r="Y191" s="214"/>
      <c r="Z191" s="2"/>
      <c r="AA191" s="71">
        <f>IF(I191=1.5,$M$7,IF(I191=2.5,$N$7,IF(I191=3.5,$O$7,IF(I191=4.5,$P$7,IF(I191=5.5,$Q$7,IF(I191=6.5,$R$7,IF(I191=7.5,$S$7,IF(I191=8.5,$T$7,0))))))))</f>
        <v>0</v>
      </c>
      <c r="AB191" s="18">
        <f>IF(I191=1,$M$6,IF(I191=2,$N$6,IF(I191=3,$O$6,IF(I191=4,$P$6,IF(I191=5,$Q$6,IF(I191=6,$R$6,IF(I191=7,$S$6,IF(I191=8,$T$6,AA191))))))))</f>
        <v>0</v>
      </c>
      <c r="AC191" s="16">
        <f>IF(J191=1,$M$6,IF(J191=2,$N$6,IF(J191=3,$O$6,IF(J191=4,$P$6,IF(J191=5,$Q$6,IF(J191=6,$R$6,IF(J191=7,$S$6,IF(J191=8,$T$6,0))))))))</f>
        <v>0</v>
      </c>
      <c r="AD191" s="16">
        <f>(K191*AB191)</f>
        <v>0</v>
      </c>
      <c r="AG191" s="4"/>
    </row>
    <row r="192" spans="1:33" ht="12.75" customHeight="1" x14ac:dyDescent="0.4">
      <c r="A192" s="79">
        <f t="shared" si="19"/>
        <v>181</v>
      </c>
      <c r="B192" s="27"/>
      <c r="C192" s="126"/>
      <c r="D192" s="127"/>
      <c r="E192" s="127"/>
      <c r="F192" s="128"/>
      <c r="G192" s="82"/>
      <c r="H192" s="27"/>
      <c r="I192" s="64">
        <f t="shared" si="16"/>
        <v>0</v>
      </c>
      <c r="J192" s="112"/>
      <c r="K192" s="33"/>
      <c r="L192" s="110"/>
      <c r="M192" s="15">
        <f>IF(OR(C192="VACANT",K192=0),0,(L192/AC192))</f>
        <v>0</v>
      </c>
      <c r="N192" s="23" t="str">
        <f t="shared" si="14"/>
        <v xml:space="preserve"> </v>
      </c>
      <c r="O192" s="24">
        <f t="shared" si="17"/>
        <v>0</v>
      </c>
      <c r="P192" s="28"/>
      <c r="Q192" s="28"/>
      <c r="R192" s="63">
        <f t="shared" si="18"/>
        <v>0</v>
      </c>
      <c r="S192" s="67" t="str">
        <f t="shared" si="15"/>
        <v/>
      </c>
      <c r="T192" s="25" t="str">
        <f>IF(R192&gt;0,IF(R192&gt;O192,"Fail",""),IF(F192="Vacant","",""))</f>
        <v/>
      </c>
      <c r="U192" s="85"/>
      <c r="V192" s="85"/>
      <c r="W192" s="85"/>
      <c r="X192" s="70"/>
      <c r="Y192" s="214"/>
      <c r="Z192" s="2"/>
      <c r="AA192" s="71">
        <f>IF(I192=1.5,$M$7,IF(I192=2.5,$N$7,IF(I192=3.5,$O$7,IF(I192=4.5,$P$7,IF(I192=5.5,$Q$7,IF(I192=6.5,$R$7,IF(I192=7.5,$S$7,IF(I192=8.5,$T$7,0))))))))</f>
        <v>0</v>
      </c>
      <c r="AB192" s="18">
        <f>IF(I192=1,$M$6,IF(I192=2,$N$6,IF(I192=3,$O$6,IF(I192=4,$P$6,IF(I192=5,$Q$6,IF(I192=6,$R$6,IF(I192=7,$S$6,IF(I192=8,$T$6,AA192))))))))</f>
        <v>0</v>
      </c>
      <c r="AC192" s="16">
        <f>IF(J192=1,$M$6,IF(J192=2,$N$6,IF(J192=3,$O$6,IF(J192=4,$P$6,IF(J192=5,$Q$6,IF(J192=6,$R$6,IF(J192=7,$S$6,IF(J192=8,$T$6,0))))))))</f>
        <v>0</v>
      </c>
      <c r="AD192" s="16">
        <f>(K192*AB192)</f>
        <v>0</v>
      </c>
      <c r="AG192" s="4"/>
    </row>
    <row r="193" spans="1:33" ht="12.75" customHeight="1" x14ac:dyDescent="0.4">
      <c r="A193" s="79">
        <f t="shared" si="19"/>
        <v>182</v>
      </c>
      <c r="B193" s="27"/>
      <c r="C193" s="126"/>
      <c r="D193" s="127"/>
      <c r="E193" s="127"/>
      <c r="F193" s="128"/>
      <c r="G193" s="82"/>
      <c r="H193" s="27"/>
      <c r="I193" s="64">
        <f t="shared" si="16"/>
        <v>0</v>
      </c>
      <c r="J193" s="112"/>
      <c r="K193" s="33"/>
      <c r="L193" s="110"/>
      <c r="M193" s="15">
        <f>IF(OR(C193="VACANT",K193=0),0,(L193/AC193))</f>
        <v>0</v>
      </c>
      <c r="N193" s="23" t="str">
        <f t="shared" si="14"/>
        <v xml:space="preserve"> </v>
      </c>
      <c r="O193" s="24">
        <f t="shared" si="17"/>
        <v>0</v>
      </c>
      <c r="P193" s="28"/>
      <c r="Q193" s="28"/>
      <c r="R193" s="63">
        <f t="shared" si="18"/>
        <v>0</v>
      </c>
      <c r="S193" s="67" t="str">
        <f t="shared" si="15"/>
        <v/>
      </c>
      <c r="T193" s="25" t="str">
        <f>IF(R193&gt;0,IF(R193&gt;O193,"Fail",""),IF(F193="Vacant","",""))</f>
        <v/>
      </c>
      <c r="U193" s="85"/>
      <c r="V193" s="85"/>
      <c r="W193" s="85"/>
      <c r="X193" s="70"/>
      <c r="Y193" s="214"/>
      <c r="Z193" s="2"/>
      <c r="AA193" s="71">
        <f>IF(I193=1.5,$M$7,IF(I193=2.5,$N$7,IF(I193=3.5,$O$7,IF(I193=4.5,$P$7,IF(I193=5.5,$Q$7,IF(I193=6.5,$R$7,IF(I193=7.5,$S$7,IF(I193=8.5,$T$7,0))))))))</f>
        <v>0</v>
      </c>
      <c r="AB193" s="18">
        <f>IF(I193=1,$M$6,IF(I193=2,$N$6,IF(I193=3,$O$6,IF(I193=4,$P$6,IF(I193=5,$Q$6,IF(I193=6,$R$6,IF(I193=7,$S$6,IF(I193=8,$T$6,AA193))))))))</f>
        <v>0</v>
      </c>
      <c r="AC193" s="16">
        <f>IF(J193=1,$M$6,IF(J193=2,$N$6,IF(J193=3,$O$6,IF(J193=4,$P$6,IF(J193=5,$Q$6,IF(J193=6,$R$6,IF(J193=7,$S$6,IF(J193=8,$T$6,0))))))))</f>
        <v>0</v>
      </c>
      <c r="AD193" s="16">
        <f>(K193*AB193)</f>
        <v>0</v>
      </c>
      <c r="AG193" s="4"/>
    </row>
    <row r="194" spans="1:33" ht="12.75" customHeight="1" x14ac:dyDescent="0.4">
      <c r="A194" s="79">
        <f t="shared" si="19"/>
        <v>183</v>
      </c>
      <c r="B194" s="27"/>
      <c r="C194" s="126"/>
      <c r="D194" s="127"/>
      <c r="E194" s="127"/>
      <c r="F194" s="128"/>
      <c r="G194" s="82"/>
      <c r="H194" s="27"/>
      <c r="I194" s="64">
        <f t="shared" si="16"/>
        <v>0</v>
      </c>
      <c r="J194" s="112"/>
      <c r="K194" s="33"/>
      <c r="L194" s="110"/>
      <c r="M194" s="15">
        <f>IF(OR(C194="VACANT",K194=0),0,(L194/AC194))</f>
        <v>0</v>
      </c>
      <c r="N194" s="23" t="str">
        <f t="shared" si="14"/>
        <v xml:space="preserve"> </v>
      </c>
      <c r="O194" s="24">
        <f t="shared" si="17"/>
        <v>0</v>
      </c>
      <c r="P194" s="28"/>
      <c r="Q194" s="28"/>
      <c r="R194" s="63">
        <f t="shared" si="18"/>
        <v>0</v>
      </c>
      <c r="S194" s="67" t="str">
        <f t="shared" si="15"/>
        <v/>
      </c>
      <c r="T194" s="25" t="str">
        <f>IF(R194&gt;0,IF(R194&gt;O194,"Fail",""),IF(F194="Vacant","",""))</f>
        <v/>
      </c>
      <c r="U194" s="85"/>
      <c r="V194" s="85"/>
      <c r="W194" s="85"/>
      <c r="X194" s="70"/>
      <c r="Y194" s="214"/>
      <c r="Z194" s="2"/>
      <c r="AA194" s="71">
        <f>IF(I194=1.5,$M$7,IF(I194=2.5,$N$7,IF(I194=3.5,$O$7,IF(I194=4.5,$P$7,IF(I194=5.5,$Q$7,IF(I194=6.5,$R$7,IF(I194=7.5,$S$7,IF(I194=8.5,$T$7,0))))))))</f>
        <v>0</v>
      </c>
      <c r="AB194" s="18">
        <f>IF(I194=1,$M$6,IF(I194=2,$N$6,IF(I194=3,$O$6,IF(I194=4,$P$6,IF(I194=5,$Q$6,IF(I194=6,$R$6,IF(I194=7,$S$6,IF(I194=8,$T$6,AA194))))))))</f>
        <v>0</v>
      </c>
      <c r="AC194" s="16">
        <f>IF(J194=1,$M$6,IF(J194=2,$N$6,IF(J194=3,$O$6,IF(J194=4,$P$6,IF(J194=5,$Q$6,IF(J194=6,$R$6,IF(J194=7,$S$6,IF(J194=8,$T$6,0))))))))</f>
        <v>0</v>
      </c>
      <c r="AD194" s="16">
        <f>(K194*AB194)</f>
        <v>0</v>
      </c>
      <c r="AG194" s="4"/>
    </row>
    <row r="195" spans="1:33" ht="12.75" customHeight="1" x14ac:dyDescent="0.4">
      <c r="A195" s="79">
        <f t="shared" si="19"/>
        <v>184</v>
      </c>
      <c r="B195" s="27"/>
      <c r="C195" s="126"/>
      <c r="D195" s="127"/>
      <c r="E195" s="127"/>
      <c r="F195" s="128"/>
      <c r="G195" s="82"/>
      <c r="H195" s="27"/>
      <c r="I195" s="64">
        <f t="shared" si="16"/>
        <v>0</v>
      </c>
      <c r="J195" s="112"/>
      <c r="K195" s="33"/>
      <c r="L195" s="110"/>
      <c r="M195" s="15">
        <f>IF(OR(C195="VACANT",K195=0),0,(L195/AC195))</f>
        <v>0</v>
      </c>
      <c r="N195" s="23" t="str">
        <f t="shared" si="14"/>
        <v xml:space="preserve"> </v>
      </c>
      <c r="O195" s="24">
        <f t="shared" si="17"/>
        <v>0</v>
      </c>
      <c r="P195" s="28"/>
      <c r="Q195" s="28"/>
      <c r="R195" s="63">
        <f t="shared" si="18"/>
        <v>0</v>
      </c>
      <c r="S195" s="67" t="str">
        <f t="shared" si="15"/>
        <v/>
      </c>
      <c r="T195" s="25" t="str">
        <f>IF(R195&gt;0,IF(R195&gt;O195,"Fail",""),IF(F195="Vacant","",""))</f>
        <v/>
      </c>
      <c r="U195" s="85"/>
      <c r="V195" s="85"/>
      <c r="W195" s="85"/>
      <c r="X195" s="70"/>
      <c r="Y195" s="214"/>
      <c r="Z195" s="2"/>
      <c r="AA195" s="71">
        <f>IF(I195=1.5,$M$7,IF(I195=2.5,$N$7,IF(I195=3.5,$O$7,IF(I195=4.5,$P$7,IF(I195=5.5,$Q$7,IF(I195=6.5,$R$7,IF(I195=7.5,$S$7,IF(I195=8.5,$T$7,0))))))))</f>
        <v>0</v>
      </c>
      <c r="AB195" s="18">
        <f>IF(I195=1,$M$6,IF(I195=2,$N$6,IF(I195=3,$O$6,IF(I195=4,$P$6,IF(I195=5,$Q$6,IF(I195=6,$R$6,IF(I195=7,$S$6,IF(I195=8,$T$6,AA195))))))))</f>
        <v>0</v>
      </c>
      <c r="AC195" s="16">
        <f>IF(J195=1,$M$6,IF(J195=2,$N$6,IF(J195=3,$O$6,IF(J195=4,$P$6,IF(J195=5,$Q$6,IF(J195=6,$R$6,IF(J195=7,$S$6,IF(J195=8,$T$6,0))))))))</f>
        <v>0</v>
      </c>
      <c r="AD195" s="16">
        <f>(K195*AB195)</f>
        <v>0</v>
      </c>
      <c r="AG195" s="4"/>
    </row>
    <row r="196" spans="1:33" ht="12.75" customHeight="1" x14ac:dyDescent="0.4">
      <c r="A196" s="79">
        <f t="shared" si="19"/>
        <v>185</v>
      </c>
      <c r="B196" s="27"/>
      <c r="C196" s="126"/>
      <c r="D196" s="127"/>
      <c r="E196" s="127"/>
      <c r="F196" s="128"/>
      <c r="G196" s="82"/>
      <c r="H196" s="27"/>
      <c r="I196" s="64">
        <f t="shared" si="16"/>
        <v>0</v>
      </c>
      <c r="J196" s="112"/>
      <c r="K196" s="33"/>
      <c r="L196" s="110"/>
      <c r="M196" s="15">
        <f>IF(OR(C196="VACANT",K196=0),0,(L196/AC196))</f>
        <v>0</v>
      </c>
      <c r="N196" s="23" t="str">
        <f t="shared" si="14"/>
        <v xml:space="preserve"> </v>
      </c>
      <c r="O196" s="24">
        <f t="shared" si="17"/>
        <v>0</v>
      </c>
      <c r="P196" s="28"/>
      <c r="Q196" s="28"/>
      <c r="R196" s="63">
        <f t="shared" si="18"/>
        <v>0</v>
      </c>
      <c r="S196" s="67" t="str">
        <f t="shared" si="15"/>
        <v/>
      </c>
      <c r="T196" s="25" t="str">
        <f>IF(R196&gt;0,IF(R196&gt;O196,"Fail",""),IF(F196="Vacant","",""))</f>
        <v/>
      </c>
      <c r="U196" s="85"/>
      <c r="V196" s="85"/>
      <c r="W196" s="85"/>
      <c r="X196" s="70"/>
      <c r="Y196" s="214"/>
      <c r="Z196" s="2"/>
      <c r="AA196" s="71">
        <f>IF(I196=1.5,$M$7,IF(I196=2.5,$N$7,IF(I196=3.5,$O$7,IF(I196=4.5,$P$7,IF(I196=5.5,$Q$7,IF(I196=6.5,$R$7,IF(I196=7.5,$S$7,IF(I196=8.5,$T$7,0))))))))</f>
        <v>0</v>
      </c>
      <c r="AB196" s="18">
        <f>IF(I196=1,$M$6,IF(I196=2,$N$6,IF(I196=3,$O$6,IF(I196=4,$P$6,IF(I196=5,$Q$6,IF(I196=6,$R$6,IF(I196=7,$S$6,IF(I196=8,$T$6,AA196))))))))</f>
        <v>0</v>
      </c>
      <c r="AC196" s="16">
        <f>IF(J196=1,$M$6,IF(J196=2,$N$6,IF(J196=3,$O$6,IF(J196=4,$P$6,IF(J196=5,$Q$6,IF(J196=6,$R$6,IF(J196=7,$S$6,IF(J196=8,$T$6,0))))))))</f>
        <v>0</v>
      </c>
      <c r="AD196" s="16">
        <f>(K196*AB196)</f>
        <v>0</v>
      </c>
      <c r="AG196" s="4"/>
    </row>
    <row r="197" spans="1:33" ht="12.75" customHeight="1" x14ac:dyDescent="0.4">
      <c r="A197" s="79">
        <f t="shared" si="19"/>
        <v>186</v>
      </c>
      <c r="B197" s="27"/>
      <c r="C197" s="126"/>
      <c r="D197" s="127"/>
      <c r="E197" s="127"/>
      <c r="F197" s="128"/>
      <c r="G197" s="82"/>
      <c r="H197" s="27"/>
      <c r="I197" s="64">
        <f t="shared" si="16"/>
        <v>0</v>
      </c>
      <c r="J197" s="112"/>
      <c r="K197" s="33"/>
      <c r="L197" s="110"/>
      <c r="M197" s="15">
        <f>IF(OR(C197="VACANT",K197=0),0,(L197/AC197))</f>
        <v>0</v>
      </c>
      <c r="N197" s="23" t="str">
        <f t="shared" si="14"/>
        <v xml:space="preserve"> </v>
      </c>
      <c r="O197" s="24">
        <f t="shared" si="17"/>
        <v>0</v>
      </c>
      <c r="P197" s="28"/>
      <c r="Q197" s="28"/>
      <c r="R197" s="63">
        <f t="shared" si="18"/>
        <v>0</v>
      </c>
      <c r="S197" s="67" t="str">
        <f t="shared" si="15"/>
        <v/>
      </c>
      <c r="T197" s="25" t="str">
        <f>IF(R197&gt;0,IF(R197&gt;O197,"Fail",""),IF(F197="Vacant","",""))</f>
        <v/>
      </c>
      <c r="U197" s="85"/>
      <c r="V197" s="85"/>
      <c r="W197" s="85"/>
      <c r="X197" s="70"/>
      <c r="Y197" s="214"/>
      <c r="Z197" s="2"/>
      <c r="AA197" s="71">
        <f>IF(I197=1.5,$M$7,IF(I197=2.5,$N$7,IF(I197=3.5,$O$7,IF(I197=4.5,$P$7,IF(I197=5.5,$Q$7,IF(I197=6.5,$R$7,IF(I197=7.5,$S$7,IF(I197=8.5,$T$7,0))))))))</f>
        <v>0</v>
      </c>
      <c r="AB197" s="18">
        <f>IF(I197=1,$M$6,IF(I197=2,$N$6,IF(I197=3,$O$6,IF(I197=4,$P$6,IF(I197=5,$Q$6,IF(I197=6,$R$6,IF(I197=7,$S$6,IF(I197=8,$T$6,AA197))))))))</f>
        <v>0</v>
      </c>
      <c r="AC197" s="16">
        <f>IF(J197=1,$M$6,IF(J197=2,$N$6,IF(J197=3,$O$6,IF(J197=4,$P$6,IF(J197=5,$Q$6,IF(J197=6,$R$6,IF(J197=7,$S$6,IF(J197=8,$T$6,0))))))))</f>
        <v>0</v>
      </c>
      <c r="AD197" s="16">
        <f>(K197*AB197)</f>
        <v>0</v>
      </c>
      <c r="AG197" s="4"/>
    </row>
    <row r="198" spans="1:33" ht="12.75" customHeight="1" x14ac:dyDescent="0.4">
      <c r="A198" s="79">
        <f t="shared" si="19"/>
        <v>187</v>
      </c>
      <c r="B198" s="27"/>
      <c r="C198" s="126"/>
      <c r="D198" s="127"/>
      <c r="E198" s="127"/>
      <c r="F198" s="128"/>
      <c r="G198" s="82"/>
      <c r="H198" s="27"/>
      <c r="I198" s="64">
        <f t="shared" si="16"/>
        <v>0</v>
      </c>
      <c r="J198" s="112"/>
      <c r="K198" s="33"/>
      <c r="L198" s="110"/>
      <c r="M198" s="15">
        <f>IF(OR(C198="VACANT",K198=0),0,(L198/AC198))</f>
        <v>0</v>
      </c>
      <c r="N198" s="23" t="str">
        <f t="shared" si="14"/>
        <v xml:space="preserve"> </v>
      </c>
      <c r="O198" s="24">
        <f t="shared" si="17"/>
        <v>0</v>
      </c>
      <c r="P198" s="28"/>
      <c r="Q198" s="28"/>
      <c r="R198" s="63">
        <f t="shared" si="18"/>
        <v>0</v>
      </c>
      <c r="S198" s="67" t="str">
        <f t="shared" si="15"/>
        <v/>
      </c>
      <c r="T198" s="25" t="str">
        <f>IF(R198&gt;0,IF(R198&gt;O198,"Fail",""),IF(F198="Vacant","",""))</f>
        <v/>
      </c>
      <c r="U198" s="85"/>
      <c r="V198" s="85"/>
      <c r="W198" s="85"/>
      <c r="X198" s="70"/>
      <c r="Y198" s="214"/>
      <c r="Z198" s="2"/>
      <c r="AA198" s="71">
        <f>IF(I198=1.5,$M$7,IF(I198=2.5,$N$7,IF(I198=3.5,$O$7,IF(I198=4.5,$P$7,IF(I198=5.5,$Q$7,IF(I198=6.5,$R$7,IF(I198=7.5,$S$7,IF(I198=8.5,$T$7,0))))))))</f>
        <v>0</v>
      </c>
      <c r="AB198" s="18">
        <f>IF(I198=1,$M$6,IF(I198=2,$N$6,IF(I198=3,$O$6,IF(I198=4,$P$6,IF(I198=5,$Q$6,IF(I198=6,$R$6,IF(I198=7,$S$6,IF(I198=8,$T$6,AA198))))))))</f>
        <v>0</v>
      </c>
      <c r="AC198" s="16">
        <f>IF(J198=1,$M$6,IF(J198=2,$N$6,IF(J198=3,$O$6,IF(J198=4,$P$6,IF(J198=5,$Q$6,IF(J198=6,$R$6,IF(J198=7,$S$6,IF(J198=8,$T$6,0))))))))</f>
        <v>0</v>
      </c>
      <c r="AD198" s="16">
        <f>(K198*AB198)</f>
        <v>0</v>
      </c>
      <c r="AG198" s="4"/>
    </row>
    <row r="199" spans="1:33" ht="12.75" customHeight="1" x14ac:dyDescent="0.4">
      <c r="A199" s="79">
        <f t="shared" si="19"/>
        <v>188</v>
      </c>
      <c r="B199" s="27"/>
      <c r="C199" s="126"/>
      <c r="D199" s="127"/>
      <c r="E199" s="127"/>
      <c r="F199" s="128"/>
      <c r="G199" s="82"/>
      <c r="H199" s="27"/>
      <c r="I199" s="64">
        <f t="shared" si="16"/>
        <v>0</v>
      </c>
      <c r="J199" s="112"/>
      <c r="K199" s="33"/>
      <c r="L199" s="110"/>
      <c r="M199" s="15">
        <f>IF(OR(C199="VACANT",K199=0),0,(L199/AC199))</f>
        <v>0</v>
      </c>
      <c r="N199" s="23" t="str">
        <f t="shared" si="14"/>
        <v xml:space="preserve"> </v>
      </c>
      <c r="O199" s="24">
        <f t="shared" si="17"/>
        <v>0</v>
      </c>
      <c r="P199" s="28"/>
      <c r="Q199" s="28"/>
      <c r="R199" s="63">
        <f t="shared" si="18"/>
        <v>0</v>
      </c>
      <c r="S199" s="67" t="str">
        <f t="shared" si="15"/>
        <v/>
      </c>
      <c r="T199" s="25" t="str">
        <f>IF(R199&gt;0,IF(R199&gt;O199,"Fail",""),IF(F199="Vacant","",""))</f>
        <v/>
      </c>
      <c r="U199" s="85"/>
      <c r="V199" s="85"/>
      <c r="W199" s="85"/>
      <c r="X199" s="70"/>
      <c r="Y199" s="214"/>
      <c r="Z199" s="2"/>
      <c r="AA199" s="71">
        <f>IF(I199=1.5,$M$7,IF(I199=2.5,$N$7,IF(I199=3.5,$O$7,IF(I199=4.5,$P$7,IF(I199=5.5,$Q$7,IF(I199=6.5,$R$7,IF(I199=7.5,$S$7,IF(I199=8.5,$T$7,0))))))))</f>
        <v>0</v>
      </c>
      <c r="AB199" s="18">
        <f>IF(I199=1,$M$6,IF(I199=2,$N$6,IF(I199=3,$O$6,IF(I199=4,$P$6,IF(I199=5,$Q$6,IF(I199=6,$R$6,IF(I199=7,$S$6,IF(I199=8,$T$6,AA199))))))))</f>
        <v>0</v>
      </c>
      <c r="AC199" s="16">
        <f>IF(J199=1,$M$6,IF(J199=2,$N$6,IF(J199=3,$O$6,IF(J199=4,$P$6,IF(J199=5,$Q$6,IF(J199=6,$R$6,IF(J199=7,$S$6,IF(J199=8,$T$6,0))))))))</f>
        <v>0</v>
      </c>
      <c r="AD199" s="16">
        <f>(K199*AB199)</f>
        <v>0</v>
      </c>
      <c r="AG199" s="4"/>
    </row>
    <row r="200" spans="1:33" ht="12.75" customHeight="1" x14ac:dyDescent="0.4">
      <c r="A200" s="79">
        <f t="shared" si="19"/>
        <v>189</v>
      </c>
      <c r="B200" s="27"/>
      <c r="C200" s="126"/>
      <c r="D200" s="127"/>
      <c r="E200" s="127"/>
      <c r="F200" s="128"/>
      <c r="G200" s="82"/>
      <c r="H200" s="27"/>
      <c r="I200" s="64">
        <f t="shared" si="16"/>
        <v>0</v>
      </c>
      <c r="J200" s="112"/>
      <c r="K200" s="33"/>
      <c r="L200" s="110"/>
      <c r="M200" s="15">
        <f>IF(OR(C200="VACANT",K200=0),0,(L200/AC200))</f>
        <v>0</v>
      </c>
      <c r="N200" s="23" t="str">
        <f t="shared" si="14"/>
        <v xml:space="preserve"> </v>
      </c>
      <c r="O200" s="24">
        <f t="shared" si="17"/>
        <v>0</v>
      </c>
      <c r="P200" s="28"/>
      <c r="Q200" s="28"/>
      <c r="R200" s="63">
        <f t="shared" si="18"/>
        <v>0</v>
      </c>
      <c r="S200" s="67" t="str">
        <f t="shared" si="15"/>
        <v/>
      </c>
      <c r="T200" s="25" t="str">
        <f>IF(R200&gt;0,IF(R200&gt;O200,"Fail",""),IF(F200="Vacant","",""))</f>
        <v/>
      </c>
      <c r="U200" s="85"/>
      <c r="V200" s="85"/>
      <c r="W200" s="85"/>
      <c r="X200" s="70"/>
      <c r="Y200" s="214"/>
      <c r="AA200" s="71">
        <f>IF(I200=1.5,$M$7,IF(I200=2.5,$N$7,IF(I200=3.5,$O$7,IF(I200=4.5,$P$7,IF(I200=5.5,$Q$7,IF(I200=6.5,$R$7,IF(I200=7.5,$S$7,IF(I200=8.5,$T$7,0))))))))</f>
        <v>0</v>
      </c>
      <c r="AB200" s="18">
        <f>IF(I200=1,$M$6,IF(I200=2,$N$6,IF(I200=3,$O$6,IF(I200=4,$P$6,IF(I200=5,$Q$6,IF(I200=6,$R$6,IF(I200=7,$S$6,IF(I200=8,$T$6,AA200))))))))</f>
        <v>0</v>
      </c>
      <c r="AC200" s="16">
        <f>IF(J200=1,$M$6,IF(J200=2,$N$6,IF(J200=3,$O$6,IF(J200=4,$P$6,IF(J200=5,$Q$6,IF(J200=6,$R$6,IF(J200=7,$S$6,IF(J200=8,$T$6,0))))))))</f>
        <v>0</v>
      </c>
      <c r="AD200" s="16">
        <f>(K200*AB200)</f>
        <v>0</v>
      </c>
    </row>
    <row r="201" spans="1:33" ht="12.75" customHeight="1" x14ac:dyDescent="0.4">
      <c r="A201" s="79">
        <f t="shared" si="19"/>
        <v>190</v>
      </c>
      <c r="B201" s="27"/>
      <c r="C201" s="126"/>
      <c r="D201" s="127"/>
      <c r="E201" s="127"/>
      <c r="F201" s="128"/>
      <c r="G201" s="82"/>
      <c r="H201" s="27"/>
      <c r="I201" s="64">
        <f t="shared" si="16"/>
        <v>0</v>
      </c>
      <c r="J201" s="112"/>
      <c r="K201" s="33"/>
      <c r="L201" s="110"/>
      <c r="M201" s="15">
        <f>IF(OR(C201="VACANT",K201=0),0,(L201/AC201))</f>
        <v>0</v>
      </c>
      <c r="N201" s="23" t="str">
        <f t="shared" si="14"/>
        <v xml:space="preserve"> </v>
      </c>
      <c r="O201" s="24">
        <f t="shared" si="17"/>
        <v>0</v>
      </c>
      <c r="P201" s="28"/>
      <c r="Q201" s="28"/>
      <c r="R201" s="63">
        <f t="shared" si="18"/>
        <v>0</v>
      </c>
      <c r="S201" s="67" t="str">
        <f t="shared" si="15"/>
        <v/>
      </c>
      <c r="T201" s="25" t="str">
        <f>IF(R201&gt;0,IF(R201&gt;O201,"Fail",""),IF(F201="Vacant","",""))</f>
        <v/>
      </c>
      <c r="U201" s="85"/>
      <c r="V201" s="85"/>
      <c r="W201" s="85"/>
      <c r="X201" s="70"/>
      <c r="Y201" s="214"/>
      <c r="AA201" s="71">
        <f>IF(I201=1.5,$M$7,IF(I201=2.5,$N$7,IF(I201=3.5,$O$7,IF(I201=4.5,$P$7,IF(I201=5.5,$Q$7,IF(I201=6.5,$R$7,IF(I201=7.5,$S$7,IF(I201=8.5,$T$7,0))))))))</f>
        <v>0</v>
      </c>
      <c r="AB201" s="18">
        <f>IF(I201=1,$M$6,IF(I201=2,$N$6,IF(I201=3,$O$6,IF(I201=4,$P$6,IF(I201=5,$Q$6,IF(I201=6,$R$6,IF(I201=7,$S$6,IF(I201=8,$T$6,AA201))))))))</f>
        <v>0</v>
      </c>
      <c r="AC201" s="16">
        <f>IF(J201=1,$M$6,IF(J201=2,$N$6,IF(J201=3,$O$6,IF(J201=4,$P$6,IF(J201=5,$Q$6,IF(J201=6,$R$6,IF(J201=7,$S$6,IF(J201=8,$T$6,0))))))))</f>
        <v>0</v>
      </c>
      <c r="AD201" s="16">
        <f>(K201*AB201)</f>
        <v>0</v>
      </c>
    </row>
    <row r="202" spans="1:33" ht="12.75" customHeight="1" x14ac:dyDescent="0.4">
      <c r="A202" s="79">
        <f t="shared" si="19"/>
        <v>191</v>
      </c>
      <c r="B202" s="27"/>
      <c r="C202" s="126"/>
      <c r="D202" s="127"/>
      <c r="E202" s="127"/>
      <c r="F202" s="128"/>
      <c r="G202" s="82"/>
      <c r="H202" s="27"/>
      <c r="I202" s="64">
        <f t="shared" si="16"/>
        <v>0</v>
      </c>
      <c r="J202" s="112"/>
      <c r="K202" s="33"/>
      <c r="L202" s="110"/>
      <c r="M202" s="15">
        <f>IF(OR(C202="VACANT",K202=0),0,(L202/AC202))</f>
        <v>0</v>
      </c>
      <c r="N202" s="23" t="str">
        <f t="shared" si="14"/>
        <v xml:space="preserve"> </v>
      </c>
      <c r="O202" s="24">
        <f t="shared" si="17"/>
        <v>0</v>
      </c>
      <c r="P202" s="28"/>
      <c r="Q202" s="28"/>
      <c r="R202" s="63">
        <f t="shared" si="18"/>
        <v>0</v>
      </c>
      <c r="S202" s="67" t="str">
        <f t="shared" si="15"/>
        <v/>
      </c>
      <c r="T202" s="25" t="str">
        <f>IF(R202&gt;0,IF(R202&gt;O202,"Fail",""),IF(F202="Vacant","",""))</f>
        <v/>
      </c>
      <c r="U202" s="85"/>
      <c r="V202" s="85"/>
      <c r="W202" s="85"/>
      <c r="X202" s="70"/>
      <c r="Y202" s="214"/>
      <c r="AA202" s="71">
        <f>IF(I202=1.5,$M$7,IF(I202=2.5,$N$7,IF(I202=3.5,$O$7,IF(I202=4.5,$P$7,IF(I202=5.5,$Q$7,IF(I202=6.5,$R$7,IF(I202=7.5,$S$7,IF(I202=8.5,$T$7,0))))))))</f>
        <v>0</v>
      </c>
      <c r="AB202" s="18">
        <f>IF(I202=1,$M$6,IF(I202=2,$N$6,IF(I202=3,$O$6,IF(I202=4,$P$6,IF(I202=5,$Q$6,IF(I202=6,$R$6,IF(I202=7,$S$6,IF(I202=8,$T$6,AA202))))))))</f>
        <v>0</v>
      </c>
      <c r="AC202" s="16">
        <f>IF(J202=1,$M$6,IF(J202=2,$N$6,IF(J202=3,$O$6,IF(J202=4,$P$6,IF(J202=5,$Q$6,IF(J202=6,$R$6,IF(J202=7,$S$6,IF(J202=8,$T$6,0))))))))</f>
        <v>0</v>
      </c>
      <c r="AD202" s="16">
        <f>(K202*AB202)</f>
        <v>0</v>
      </c>
    </row>
    <row r="203" spans="1:33" ht="12.75" customHeight="1" x14ac:dyDescent="0.4">
      <c r="A203" s="79">
        <f t="shared" si="19"/>
        <v>192</v>
      </c>
      <c r="B203" s="27"/>
      <c r="C203" s="126"/>
      <c r="D203" s="127"/>
      <c r="E203" s="127"/>
      <c r="F203" s="128"/>
      <c r="G203" s="82"/>
      <c r="H203" s="27"/>
      <c r="I203" s="64">
        <f t="shared" si="16"/>
        <v>0</v>
      </c>
      <c r="J203" s="112"/>
      <c r="K203" s="33"/>
      <c r="L203" s="110"/>
      <c r="M203" s="15">
        <f>IF(OR(C203="VACANT",K203=0),0,(L203/AC203))</f>
        <v>0</v>
      </c>
      <c r="N203" s="23" t="str">
        <f t="shared" si="14"/>
        <v xml:space="preserve"> </v>
      </c>
      <c r="O203" s="24">
        <f t="shared" si="17"/>
        <v>0</v>
      </c>
      <c r="P203" s="28"/>
      <c r="Q203" s="28"/>
      <c r="R203" s="63">
        <f t="shared" si="18"/>
        <v>0</v>
      </c>
      <c r="S203" s="67" t="str">
        <f t="shared" si="15"/>
        <v/>
      </c>
      <c r="T203" s="25" t="str">
        <f>IF(R203&gt;0,IF(R203&gt;O203,"Fail",""),IF(F203="Vacant","",""))</f>
        <v/>
      </c>
      <c r="U203" s="85"/>
      <c r="V203" s="85"/>
      <c r="W203" s="85"/>
      <c r="X203" s="70"/>
      <c r="Y203" s="214"/>
      <c r="AA203" s="71">
        <f>IF(I203=1.5,$M$7,IF(I203=2.5,$N$7,IF(I203=3.5,$O$7,IF(I203=4.5,$P$7,IF(I203=5.5,$Q$7,IF(I203=6.5,$R$7,IF(I203=7.5,$S$7,IF(I203=8.5,$T$7,0))))))))</f>
        <v>0</v>
      </c>
      <c r="AB203" s="18">
        <f>IF(I203=1,$M$6,IF(I203=2,$N$6,IF(I203=3,$O$6,IF(I203=4,$P$6,IF(I203=5,$Q$6,IF(I203=6,$R$6,IF(I203=7,$S$6,IF(I203=8,$T$6,AA203))))))))</f>
        <v>0</v>
      </c>
      <c r="AC203" s="16">
        <f>IF(J203=1,$M$6,IF(J203=2,$N$6,IF(J203=3,$O$6,IF(J203=4,$P$6,IF(J203=5,$Q$6,IF(J203=6,$R$6,IF(J203=7,$S$6,IF(J203=8,$T$6,0))))))))</f>
        <v>0</v>
      </c>
      <c r="AD203" s="16">
        <f>(K203*AB203)</f>
        <v>0</v>
      </c>
    </row>
    <row r="204" spans="1:33" ht="12.75" customHeight="1" x14ac:dyDescent="0.4">
      <c r="A204" s="79">
        <f t="shared" si="19"/>
        <v>193</v>
      </c>
      <c r="B204" s="27"/>
      <c r="C204" s="126"/>
      <c r="D204" s="127"/>
      <c r="E204" s="127"/>
      <c r="F204" s="128"/>
      <c r="G204" s="82"/>
      <c r="H204" s="27"/>
      <c r="I204" s="64">
        <f t="shared" si="16"/>
        <v>0</v>
      </c>
      <c r="J204" s="112"/>
      <c r="K204" s="33"/>
      <c r="L204" s="110"/>
      <c r="M204" s="15">
        <f>IF(OR(C204="VACANT",K204=0),0,(L204/AC204))</f>
        <v>0</v>
      </c>
      <c r="N204" s="23" t="str">
        <f t="shared" ref="N204:N267" si="20">IF(K204&lt;=0.5,IF(M204&gt;0.5,"Fail"," "),IF(K204&lt;=0.8,IF(M204&gt;0.8,"Fail"," ")," "))</f>
        <v xml:space="preserve"> </v>
      </c>
      <c r="O204" s="24">
        <f t="shared" si="17"/>
        <v>0</v>
      </c>
      <c r="P204" s="28"/>
      <c r="Q204" s="28"/>
      <c r="R204" s="63">
        <f t="shared" si="18"/>
        <v>0</v>
      </c>
      <c r="S204" s="67" t="str">
        <f t="shared" ref="S204:S267" si="21">IF(J204&gt;0,IF(R204*12&gt;L204,"Fail",""),"")</f>
        <v/>
      </c>
      <c r="T204" s="25" t="str">
        <f>IF(R204&gt;0,IF(R204&gt;O204,"Fail",""),IF(F204="Vacant","",""))</f>
        <v/>
      </c>
      <c r="U204" s="85"/>
      <c r="V204" s="85"/>
      <c r="W204" s="85"/>
      <c r="X204" s="70"/>
      <c r="Y204" s="214"/>
      <c r="AA204" s="71">
        <f>IF(I204=1.5,$M$7,IF(I204=2.5,$N$7,IF(I204=3.5,$O$7,IF(I204=4.5,$P$7,IF(I204=5.5,$Q$7,IF(I204=6.5,$R$7,IF(I204=7.5,$S$7,IF(I204=8.5,$T$7,0))))))))</f>
        <v>0</v>
      </c>
      <c r="AB204" s="18">
        <f>IF(I204=1,$M$6,IF(I204=2,$N$6,IF(I204=3,$O$6,IF(I204=4,$P$6,IF(I204=5,$Q$6,IF(I204=6,$R$6,IF(I204=7,$S$6,IF(I204=8,$T$6,AA204))))))))</f>
        <v>0</v>
      </c>
      <c r="AC204" s="16">
        <f>IF(J204=1,$M$6,IF(J204=2,$N$6,IF(J204=3,$O$6,IF(J204=4,$P$6,IF(J204=5,$Q$6,IF(J204=6,$R$6,IF(J204=7,$S$6,IF(J204=8,$T$6,0))))))))</f>
        <v>0</v>
      </c>
      <c r="AD204" s="16">
        <f>(K204*AB204)</f>
        <v>0</v>
      </c>
    </row>
    <row r="205" spans="1:33" ht="12.75" customHeight="1" x14ac:dyDescent="0.4">
      <c r="A205" s="79">
        <f t="shared" si="19"/>
        <v>194</v>
      </c>
      <c r="B205" s="27"/>
      <c r="C205" s="126"/>
      <c r="D205" s="127"/>
      <c r="E205" s="127"/>
      <c r="F205" s="128"/>
      <c r="G205" s="82"/>
      <c r="H205" s="27"/>
      <c r="I205" s="64">
        <f t="shared" ref="I205:I268" si="22">IF(C205&lt;&gt;"",IF(H205&lt;1,1,(H205*1.5)),0)</f>
        <v>0</v>
      </c>
      <c r="J205" s="112"/>
      <c r="K205" s="33"/>
      <c r="L205" s="110"/>
      <c r="M205" s="15">
        <f>IF(OR(C205="VACANT",K205=0),0,(L205/AC205))</f>
        <v>0</v>
      </c>
      <c r="N205" s="23" t="str">
        <f t="shared" si="20"/>
        <v xml:space="preserve"> </v>
      </c>
      <c r="O205" s="24">
        <f t="shared" ref="O205:O268" si="23">+AD205/12*0.3</f>
        <v>0</v>
      </c>
      <c r="P205" s="28"/>
      <c r="Q205" s="28"/>
      <c r="R205" s="63">
        <f t="shared" ref="R205:R268" si="24">P205-Q205</f>
        <v>0</v>
      </c>
      <c r="S205" s="67" t="str">
        <f t="shared" si="21"/>
        <v/>
      </c>
      <c r="T205" s="25" t="str">
        <f>IF(R205&gt;0,IF(R205&gt;O205,"Fail",""),IF(F205="Vacant","",""))</f>
        <v/>
      </c>
      <c r="U205" s="85"/>
      <c r="V205" s="85"/>
      <c r="W205" s="85"/>
      <c r="X205" s="70"/>
      <c r="Y205" s="214"/>
      <c r="AA205" s="71">
        <f>IF(I205=1.5,$M$7,IF(I205=2.5,$N$7,IF(I205=3.5,$O$7,IF(I205=4.5,$P$7,IF(I205=5.5,$Q$7,IF(I205=6.5,$R$7,IF(I205=7.5,$S$7,IF(I205=8.5,$T$7,0))))))))</f>
        <v>0</v>
      </c>
      <c r="AB205" s="18">
        <f>IF(I205=1,$M$6,IF(I205=2,$N$6,IF(I205=3,$O$6,IF(I205=4,$P$6,IF(I205=5,$Q$6,IF(I205=6,$R$6,IF(I205=7,$S$6,IF(I205=8,$T$6,AA205))))))))</f>
        <v>0</v>
      </c>
      <c r="AC205" s="16">
        <f>IF(J205=1,$M$6,IF(J205=2,$N$6,IF(J205=3,$O$6,IF(J205=4,$P$6,IF(J205=5,$Q$6,IF(J205=6,$R$6,IF(J205=7,$S$6,IF(J205=8,$T$6,0))))))))</f>
        <v>0</v>
      </c>
      <c r="AD205" s="16">
        <f>(K205*AB205)</f>
        <v>0</v>
      </c>
    </row>
    <row r="206" spans="1:33" ht="12.75" customHeight="1" x14ac:dyDescent="0.4">
      <c r="A206" s="79">
        <f t="shared" ref="A206:A269" si="25">A205+1</f>
        <v>195</v>
      </c>
      <c r="B206" s="27"/>
      <c r="C206" s="126"/>
      <c r="D206" s="127"/>
      <c r="E206" s="127"/>
      <c r="F206" s="128"/>
      <c r="G206" s="82"/>
      <c r="H206" s="27"/>
      <c r="I206" s="64">
        <f t="shared" si="22"/>
        <v>0</v>
      </c>
      <c r="J206" s="112"/>
      <c r="K206" s="33"/>
      <c r="L206" s="110"/>
      <c r="M206" s="15">
        <f>IF(OR(C206="VACANT",K206=0),0,(L206/AC206))</f>
        <v>0</v>
      </c>
      <c r="N206" s="23" t="str">
        <f t="shared" si="20"/>
        <v xml:space="preserve"> </v>
      </c>
      <c r="O206" s="24">
        <f t="shared" si="23"/>
        <v>0</v>
      </c>
      <c r="P206" s="28"/>
      <c r="Q206" s="28"/>
      <c r="R206" s="63">
        <f t="shared" si="24"/>
        <v>0</v>
      </c>
      <c r="S206" s="67" t="str">
        <f t="shared" si="21"/>
        <v/>
      </c>
      <c r="T206" s="25" t="str">
        <f>IF(R206&gt;0,IF(R206&gt;O206,"Fail",""),IF(F206="Vacant","",""))</f>
        <v/>
      </c>
      <c r="U206" s="85"/>
      <c r="V206" s="85"/>
      <c r="W206" s="85"/>
      <c r="X206" s="70"/>
      <c r="Y206" s="214"/>
      <c r="AA206" s="71">
        <f>IF(I206=1.5,$M$7,IF(I206=2.5,$N$7,IF(I206=3.5,$O$7,IF(I206=4.5,$P$7,IF(I206=5.5,$Q$7,IF(I206=6.5,$R$7,IF(I206=7.5,$S$7,IF(I206=8.5,$T$7,0))))))))</f>
        <v>0</v>
      </c>
      <c r="AB206" s="18">
        <f>IF(I206=1,$M$6,IF(I206=2,$N$6,IF(I206=3,$O$6,IF(I206=4,$P$6,IF(I206=5,$Q$6,IF(I206=6,$R$6,IF(I206=7,$S$6,IF(I206=8,$T$6,AA206))))))))</f>
        <v>0</v>
      </c>
      <c r="AC206" s="16">
        <f>IF(J206=1,$M$6,IF(J206=2,$N$6,IF(J206=3,$O$6,IF(J206=4,$P$6,IF(J206=5,$Q$6,IF(J206=6,$R$6,IF(J206=7,$S$6,IF(J206=8,$T$6,0))))))))</f>
        <v>0</v>
      </c>
      <c r="AD206" s="16">
        <f>(K206*AB206)</f>
        <v>0</v>
      </c>
    </row>
    <row r="207" spans="1:33" ht="12.75" customHeight="1" x14ac:dyDescent="0.4">
      <c r="A207" s="79">
        <f t="shared" si="25"/>
        <v>196</v>
      </c>
      <c r="B207" s="27"/>
      <c r="C207" s="126"/>
      <c r="D207" s="127"/>
      <c r="E207" s="127"/>
      <c r="F207" s="128"/>
      <c r="G207" s="82"/>
      <c r="H207" s="27"/>
      <c r="I207" s="64">
        <f t="shared" si="22"/>
        <v>0</v>
      </c>
      <c r="J207" s="112"/>
      <c r="K207" s="33"/>
      <c r="L207" s="110"/>
      <c r="M207" s="15">
        <f>IF(OR(C207="VACANT",K207=0),0,(L207/AC207))</f>
        <v>0</v>
      </c>
      <c r="N207" s="23" t="str">
        <f t="shared" si="20"/>
        <v xml:space="preserve"> </v>
      </c>
      <c r="O207" s="24">
        <f t="shared" si="23"/>
        <v>0</v>
      </c>
      <c r="P207" s="28"/>
      <c r="Q207" s="28"/>
      <c r="R207" s="63">
        <f t="shared" si="24"/>
        <v>0</v>
      </c>
      <c r="S207" s="67" t="str">
        <f t="shared" si="21"/>
        <v/>
      </c>
      <c r="T207" s="25" t="str">
        <f>IF(R207&gt;0,IF(R207&gt;O207,"Fail",""),IF(F207="Vacant","",""))</f>
        <v/>
      </c>
      <c r="U207" s="85"/>
      <c r="V207" s="85"/>
      <c r="W207" s="85"/>
      <c r="X207" s="70"/>
      <c r="Y207" s="214"/>
      <c r="AA207" s="71">
        <f>IF(I207=1.5,$M$7,IF(I207=2.5,$N$7,IF(I207=3.5,$O$7,IF(I207=4.5,$P$7,IF(I207=5.5,$Q$7,IF(I207=6.5,$R$7,IF(I207=7.5,$S$7,IF(I207=8.5,$T$7,0))))))))</f>
        <v>0</v>
      </c>
      <c r="AB207" s="18">
        <f>IF(I207=1,$M$6,IF(I207=2,$N$6,IF(I207=3,$O$6,IF(I207=4,$P$6,IF(I207=5,$Q$6,IF(I207=6,$R$6,IF(I207=7,$S$6,IF(I207=8,$T$6,AA207))))))))</f>
        <v>0</v>
      </c>
      <c r="AC207" s="16">
        <f>IF(J207=1,$M$6,IF(J207=2,$N$6,IF(J207=3,$O$6,IF(J207=4,$P$6,IF(J207=5,$Q$6,IF(J207=6,$R$6,IF(J207=7,$S$6,IF(J207=8,$T$6,0))))))))</f>
        <v>0</v>
      </c>
      <c r="AD207" s="16">
        <f>(K207*AB207)</f>
        <v>0</v>
      </c>
    </row>
    <row r="208" spans="1:33" ht="12.75" customHeight="1" x14ac:dyDescent="0.4">
      <c r="A208" s="79">
        <f t="shared" si="25"/>
        <v>197</v>
      </c>
      <c r="B208" s="27"/>
      <c r="C208" s="126"/>
      <c r="D208" s="127"/>
      <c r="E208" s="127"/>
      <c r="F208" s="128"/>
      <c r="G208" s="82"/>
      <c r="H208" s="27"/>
      <c r="I208" s="64">
        <f t="shared" si="22"/>
        <v>0</v>
      </c>
      <c r="J208" s="112"/>
      <c r="K208" s="33"/>
      <c r="L208" s="110"/>
      <c r="M208" s="15">
        <f>IF(OR(C208="VACANT",K208=0),0,(L208/AC208))</f>
        <v>0</v>
      </c>
      <c r="N208" s="23" t="str">
        <f t="shared" si="20"/>
        <v xml:space="preserve"> </v>
      </c>
      <c r="O208" s="24">
        <f t="shared" si="23"/>
        <v>0</v>
      </c>
      <c r="P208" s="28"/>
      <c r="Q208" s="28"/>
      <c r="R208" s="63">
        <f t="shared" si="24"/>
        <v>0</v>
      </c>
      <c r="S208" s="67" t="str">
        <f t="shared" si="21"/>
        <v/>
      </c>
      <c r="T208" s="25" t="str">
        <f>IF(R208&gt;0,IF(R208&gt;O208,"Fail",""),IF(F208="Vacant","",""))</f>
        <v/>
      </c>
      <c r="U208" s="85"/>
      <c r="V208" s="85"/>
      <c r="W208" s="85"/>
      <c r="X208" s="70"/>
      <c r="Y208" s="214"/>
      <c r="AA208" s="71">
        <f>IF(I208=1.5,$M$7,IF(I208=2.5,$N$7,IF(I208=3.5,$O$7,IF(I208=4.5,$P$7,IF(I208=5.5,$Q$7,IF(I208=6.5,$R$7,IF(I208=7.5,$S$7,IF(I208=8.5,$T$7,0))))))))</f>
        <v>0</v>
      </c>
      <c r="AB208" s="18">
        <f>IF(I208=1,$M$6,IF(I208=2,$N$6,IF(I208=3,$O$6,IF(I208=4,$P$6,IF(I208=5,$Q$6,IF(I208=6,$R$6,IF(I208=7,$S$6,IF(I208=8,$T$6,AA208))))))))</f>
        <v>0</v>
      </c>
      <c r="AC208" s="16">
        <f>IF(J208=1,$M$6,IF(J208=2,$N$6,IF(J208=3,$O$6,IF(J208=4,$P$6,IF(J208=5,$Q$6,IF(J208=6,$R$6,IF(J208=7,$S$6,IF(J208=8,$T$6,0))))))))</f>
        <v>0</v>
      </c>
      <c r="AD208" s="16">
        <f>(K208*AB208)</f>
        <v>0</v>
      </c>
    </row>
    <row r="209" spans="1:30" ht="12.75" customHeight="1" x14ac:dyDescent="0.4">
      <c r="A209" s="79">
        <f t="shared" si="25"/>
        <v>198</v>
      </c>
      <c r="B209" s="27"/>
      <c r="C209" s="126"/>
      <c r="D209" s="127"/>
      <c r="E209" s="127"/>
      <c r="F209" s="128"/>
      <c r="G209" s="82"/>
      <c r="H209" s="27"/>
      <c r="I209" s="64">
        <f t="shared" si="22"/>
        <v>0</v>
      </c>
      <c r="J209" s="112"/>
      <c r="K209" s="33"/>
      <c r="L209" s="110"/>
      <c r="M209" s="15">
        <f>IF(OR(C209="VACANT",K209=0),0,(L209/AC209))</f>
        <v>0</v>
      </c>
      <c r="N209" s="23" t="str">
        <f t="shared" si="20"/>
        <v xml:space="preserve"> </v>
      </c>
      <c r="O209" s="24">
        <f t="shared" si="23"/>
        <v>0</v>
      </c>
      <c r="P209" s="28"/>
      <c r="Q209" s="28"/>
      <c r="R209" s="63">
        <f t="shared" si="24"/>
        <v>0</v>
      </c>
      <c r="S209" s="67" t="str">
        <f t="shared" si="21"/>
        <v/>
      </c>
      <c r="T209" s="25" t="str">
        <f>IF(R209&gt;0,IF(R209&gt;O209,"Fail",""),IF(F209="Vacant","",""))</f>
        <v/>
      </c>
      <c r="U209" s="85"/>
      <c r="V209" s="85"/>
      <c r="W209" s="85"/>
      <c r="X209" s="70"/>
      <c r="Y209" s="214"/>
      <c r="AA209" s="71">
        <f>IF(I209=1.5,$M$7,IF(I209=2.5,$N$7,IF(I209=3.5,$O$7,IF(I209=4.5,$P$7,IF(I209=5.5,$Q$7,IF(I209=6.5,$R$7,IF(I209=7.5,$S$7,IF(I209=8.5,$T$7,0))))))))</f>
        <v>0</v>
      </c>
      <c r="AB209" s="18">
        <f>IF(I209=1,$M$6,IF(I209=2,$N$6,IF(I209=3,$O$6,IF(I209=4,$P$6,IF(I209=5,$Q$6,IF(I209=6,$R$6,IF(I209=7,$S$6,IF(I209=8,$T$6,AA209))))))))</f>
        <v>0</v>
      </c>
      <c r="AC209" s="16">
        <f>IF(J209=1,$M$6,IF(J209=2,$N$6,IF(J209=3,$O$6,IF(J209=4,$P$6,IF(J209=5,$Q$6,IF(J209=6,$R$6,IF(J209=7,$S$6,IF(J209=8,$T$6,0))))))))</f>
        <v>0</v>
      </c>
      <c r="AD209" s="16">
        <f>(K209*AB209)</f>
        <v>0</v>
      </c>
    </row>
    <row r="210" spans="1:30" ht="12.75" customHeight="1" x14ac:dyDescent="0.4">
      <c r="A210" s="79">
        <f t="shared" si="25"/>
        <v>199</v>
      </c>
      <c r="B210" s="27"/>
      <c r="C210" s="126"/>
      <c r="D210" s="127"/>
      <c r="E210" s="127"/>
      <c r="F210" s="128"/>
      <c r="G210" s="82"/>
      <c r="H210" s="27"/>
      <c r="I210" s="64">
        <f t="shared" si="22"/>
        <v>0</v>
      </c>
      <c r="J210" s="112"/>
      <c r="K210" s="33"/>
      <c r="L210" s="110"/>
      <c r="M210" s="15">
        <f>IF(OR(C210="VACANT",K210=0),0,(L210/AC210))</f>
        <v>0</v>
      </c>
      <c r="N210" s="23" t="str">
        <f t="shared" si="20"/>
        <v xml:space="preserve"> </v>
      </c>
      <c r="O210" s="24">
        <f t="shared" si="23"/>
        <v>0</v>
      </c>
      <c r="P210" s="28"/>
      <c r="Q210" s="28"/>
      <c r="R210" s="63">
        <f t="shared" si="24"/>
        <v>0</v>
      </c>
      <c r="S210" s="67" t="str">
        <f t="shared" si="21"/>
        <v/>
      </c>
      <c r="T210" s="25" t="str">
        <f>IF(R210&gt;0,IF(R210&gt;O210,"Fail",""),IF(F210="Vacant","",""))</f>
        <v/>
      </c>
      <c r="U210" s="85"/>
      <c r="V210" s="85"/>
      <c r="W210" s="85"/>
      <c r="X210" s="70"/>
      <c r="Y210" s="214"/>
      <c r="AA210" s="71">
        <f>IF(I210=1.5,$M$7,IF(I210=2.5,$N$7,IF(I210=3.5,$O$7,IF(I210=4.5,$P$7,IF(I210=5.5,$Q$7,IF(I210=6.5,$R$7,IF(I210=7.5,$S$7,IF(I210=8.5,$T$7,0))))))))</f>
        <v>0</v>
      </c>
      <c r="AB210" s="18">
        <f>IF(I210=1,$M$6,IF(I210=2,$N$6,IF(I210=3,$O$6,IF(I210=4,$P$6,IF(I210=5,$Q$6,IF(I210=6,$R$6,IF(I210=7,$S$6,IF(I210=8,$T$6,AA210))))))))</f>
        <v>0</v>
      </c>
      <c r="AC210" s="16">
        <f>IF(J210=1,$M$6,IF(J210=2,$N$6,IF(J210=3,$O$6,IF(J210=4,$P$6,IF(J210=5,$Q$6,IF(J210=6,$R$6,IF(J210=7,$S$6,IF(J210=8,$T$6,0))))))))</f>
        <v>0</v>
      </c>
      <c r="AD210" s="16">
        <f>(K210*AB210)</f>
        <v>0</v>
      </c>
    </row>
    <row r="211" spans="1:30" ht="12.75" customHeight="1" x14ac:dyDescent="0.4">
      <c r="A211" s="79">
        <f t="shared" si="25"/>
        <v>200</v>
      </c>
      <c r="B211" s="27"/>
      <c r="C211" s="126"/>
      <c r="D211" s="127"/>
      <c r="E211" s="127"/>
      <c r="F211" s="128"/>
      <c r="G211" s="82"/>
      <c r="H211" s="27"/>
      <c r="I211" s="64">
        <f t="shared" si="22"/>
        <v>0</v>
      </c>
      <c r="J211" s="112"/>
      <c r="K211" s="33"/>
      <c r="L211" s="110"/>
      <c r="M211" s="15">
        <f>IF(OR(C211="VACANT",K211=0),0,(L211/AC211))</f>
        <v>0</v>
      </c>
      <c r="N211" s="23" t="str">
        <f t="shared" si="20"/>
        <v xml:space="preserve"> </v>
      </c>
      <c r="O211" s="24">
        <f t="shared" si="23"/>
        <v>0</v>
      </c>
      <c r="P211" s="28"/>
      <c r="Q211" s="28"/>
      <c r="R211" s="63">
        <f t="shared" si="24"/>
        <v>0</v>
      </c>
      <c r="S211" s="67" t="str">
        <f t="shared" si="21"/>
        <v/>
      </c>
      <c r="T211" s="25" t="str">
        <f>IF(R211&gt;0,IF(R211&gt;O211,"Fail",""),IF(F211="Vacant","",""))</f>
        <v/>
      </c>
      <c r="U211" s="85"/>
      <c r="V211" s="85"/>
      <c r="W211" s="85"/>
      <c r="X211" s="70"/>
      <c r="Y211" s="214"/>
      <c r="AA211" s="71">
        <f>IF(I211=1.5,$M$7,IF(I211=2.5,$N$7,IF(I211=3.5,$O$7,IF(I211=4.5,$P$7,IF(I211=5.5,$Q$7,IF(I211=6.5,$R$7,IF(I211=7.5,$S$7,IF(I211=8.5,$T$7,0))))))))</f>
        <v>0</v>
      </c>
      <c r="AB211" s="18">
        <f>IF(I211=1,$M$6,IF(I211=2,$N$6,IF(I211=3,$O$6,IF(I211=4,$P$6,IF(I211=5,$Q$6,IF(I211=6,$R$6,IF(I211=7,$S$6,IF(I211=8,$T$6,AA211))))))))</f>
        <v>0</v>
      </c>
      <c r="AC211" s="16">
        <f>IF(J211=1,$M$6,IF(J211=2,$N$6,IF(J211=3,$O$6,IF(J211=4,$P$6,IF(J211=5,$Q$6,IF(J211=6,$R$6,IF(J211=7,$S$6,IF(J211=8,$T$6,0))))))))</f>
        <v>0</v>
      </c>
      <c r="AD211" s="16">
        <f>(K211*AB211)</f>
        <v>0</v>
      </c>
    </row>
    <row r="212" spans="1:30" ht="12.75" customHeight="1" x14ac:dyDescent="0.4">
      <c r="A212" s="79">
        <f t="shared" si="25"/>
        <v>201</v>
      </c>
      <c r="B212" s="27"/>
      <c r="C212" s="126"/>
      <c r="D212" s="127"/>
      <c r="E212" s="127"/>
      <c r="F212" s="128"/>
      <c r="G212" s="82"/>
      <c r="H212" s="27"/>
      <c r="I212" s="64">
        <f t="shared" si="22"/>
        <v>0</v>
      </c>
      <c r="J212" s="112"/>
      <c r="K212" s="33"/>
      <c r="L212" s="110"/>
      <c r="M212" s="15">
        <f>IF(OR(C212="VACANT",K212=0),0,(L212/AC212))</f>
        <v>0</v>
      </c>
      <c r="N212" s="23" t="str">
        <f t="shared" si="20"/>
        <v xml:space="preserve"> </v>
      </c>
      <c r="O212" s="24">
        <f t="shared" si="23"/>
        <v>0</v>
      </c>
      <c r="P212" s="28"/>
      <c r="Q212" s="28"/>
      <c r="R212" s="63">
        <f t="shared" si="24"/>
        <v>0</v>
      </c>
      <c r="S212" s="67" t="str">
        <f t="shared" si="21"/>
        <v/>
      </c>
      <c r="T212" s="25" t="str">
        <f>IF(R212&gt;0,IF(R212&gt;O212,"Fail",""),IF(F212="Vacant","",""))</f>
        <v/>
      </c>
      <c r="U212" s="85"/>
      <c r="V212" s="85"/>
      <c r="W212" s="85"/>
      <c r="X212" s="70"/>
      <c r="Y212" s="214"/>
      <c r="AA212" s="71">
        <f>IF(I212=1.5,$M$7,IF(I212=2.5,$N$7,IF(I212=3.5,$O$7,IF(I212=4.5,$P$7,IF(I212=5.5,$Q$7,IF(I212=6.5,$R$7,IF(I212=7.5,$S$7,IF(I212=8.5,$T$7,0))))))))</f>
        <v>0</v>
      </c>
      <c r="AB212" s="18">
        <f>IF(I212=1,$M$6,IF(I212=2,$N$6,IF(I212=3,$O$6,IF(I212=4,$P$6,IF(I212=5,$Q$6,IF(I212=6,$R$6,IF(I212=7,$S$6,IF(I212=8,$T$6,AA212))))))))</f>
        <v>0</v>
      </c>
      <c r="AC212" s="16">
        <f>IF(J212=1,$M$6,IF(J212=2,$N$6,IF(J212=3,$O$6,IF(J212=4,$P$6,IF(J212=5,$Q$6,IF(J212=6,$R$6,IF(J212=7,$S$6,IF(J212=8,$T$6,0))))))))</f>
        <v>0</v>
      </c>
      <c r="AD212" s="16">
        <f>(K212*AB212)</f>
        <v>0</v>
      </c>
    </row>
    <row r="213" spans="1:30" ht="12.75" customHeight="1" x14ac:dyDescent="0.4">
      <c r="A213" s="79">
        <f t="shared" si="25"/>
        <v>202</v>
      </c>
      <c r="B213" s="27"/>
      <c r="C213" s="126"/>
      <c r="D213" s="127"/>
      <c r="E213" s="127"/>
      <c r="F213" s="128"/>
      <c r="G213" s="82"/>
      <c r="H213" s="27"/>
      <c r="I213" s="64">
        <f t="shared" si="22"/>
        <v>0</v>
      </c>
      <c r="J213" s="112"/>
      <c r="K213" s="33"/>
      <c r="L213" s="110"/>
      <c r="M213" s="15">
        <f>IF(OR(C213="VACANT",K213=0),0,(L213/AC213))</f>
        <v>0</v>
      </c>
      <c r="N213" s="23" t="str">
        <f t="shared" si="20"/>
        <v xml:space="preserve"> </v>
      </c>
      <c r="O213" s="24">
        <f t="shared" si="23"/>
        <v>0</v>
      </c>
      <c r="P213" s="28"/>
      <c r="Q213" s="28"/>
      <c r="R213" s="63">
        <f t="shared" si="24"/>
        <v>0</v>
      </c>
      <c r="S213" s="67" t="str">
        <f t="shared" si="21"/>
        <v/>
      </c>
      <c r="T213" s="25" t="str">
        <f>IF(R213&gt;0,IF(R213&gt;O213,"Fail",""),IF(F213="Vacant","",""))</f>
        <v/>
      </c>
      <c r="U213" s="85"/>
      <c r="V213" s="85"/>
      <c r="W213" s="85"/>
      <c r="X213" s="70"/>
      <c r="Y213" s="214"/>
      <c r="AA213" s="71">
        <f>IF(I213=1.5,$M$7,IF(I213=2.5,$N$7,IF(I213=3.5,$O$7,IF(I213=4.5,$P$7,IF(I213=5.5,$Q$7,IF(I213=6.5,$R$7,IF(I213=7.5,$S$7,IF(I213=8.5,$T$7,0))))))))</f>
        <v>0</v>
      </c>
      <c r="AB213" s="18">
        <f>IF(I213=1,$M$6,IF(I213=2,$N$6,IF(I213=3,$O$6,IF(I213=4,$P$6,IF(I213=5,$Q$6,IF(I213=6,$R$6,IF(I213=7,$S$6,IF(I213=8,$T$6,AA213))))))))</f>
        <v>0</v>
      </c>
      <c r="AC213" s="16">
        <f>IF(J213=1,$M$6,IF(J213=2,$N$6,IF(J213=3,$O$6,IF(J213=4,$P$6,IF(J213=5,$Q$6,IF(J213=6,$R$6,IF(J213=7,$S$6,IF(J213=8,$T$6,0))))))))</f>
        <v>0</v>
      </c>
      <c r="AD213" s="16">
        <f>(K213*AB213)</f>
        <v>0</v>
      </c>
    </row>
    <row r="214" spans="1:30" ht="12.75" customHeight="1" x14ac:dyDescent="0.4">
      <c r="A214" s="79">
        <f t="shared" si="25"/>
        <v>203</v>
      </c>
      <c r="B214" s="27"/>
      <c r="C214" s="126"/>
      <c r="D214" s="127"/>
      <c r="E214" s="127"/>
      <c r="F214" s="128"/>
      <c r="G214" s="82"/>
      <c r="H214" s="27"/>
      <c r="I214" s="64">
        <f t="shared" si="22"/>
        <v>0</v>
      </c>
      <c r="J214" s="112"/>
      <c r="K214" s="33"/>
      <c r="L214" s="110"/>
      <c r="M214" s="15">
        <f>IF(OR(C214="VACANT",K214=0),0,(L214/AC214))</f>
        <v>0</v>
      </c>
      <c r="N214" s="23" t="str">
        <f t="shared" si="20"/>
        <v xml:space="preserve"> </v>
      </c>
      <c r="O214" s="24">
        <f t="shared" si="23"/>
        <v>0</v>
      </c>
      <c r="P214" s="28"/>
      <c r="Q214" s="28"/>
      <c r="R214" s="63">
        <f t="shared" si="24"/>
        <v>0</v>
      </c>
      <c r="S214" s="67" t="str">
        <f t="shared" si="21"/>
        <v/>
      </c>
      <c r="T214" s="25" t="str">
        <f>IF(R214&gt;0,IF(R214&gt;O214,"Fail",""),IF(F214="Vacant","",""))</f>
        <v/>
      </c>
      <c r="U214" s="85"/>
      <c r="V214" s="85"/>
      <c r="W214" s="85"/>
      <c r="X214" s="70"/>
      <c r="Y214" s="214"/>
      <c r="AA214" s="71">
        <f>IF(I214=1.5,$M$7,IF(I214=2.5,$N$7,IF(I214=3.5,$O$7,IF(I214=4.5,$P$7,IF(I214=5.5,$Q$7,IF(I214=6.5,$R$7,IF(I214=7.5,$S$7,IF(I214=8.5,$T$7,0))))))))</f>
        <v>0</v>
      </c>
      <c r="AB214" s="18">
        <f>IF(I214=1,$M$6,IF(I214=2,$N$6,IF(I214=3,$O$6,IF(I214=4,$P$6,IF(I214=5,$Q$6,IF(I214=6,$R$6,IF(I214=7,$S$6,IF(I214=8,$T$6,AA214))))))))</f>
        <v>0</v>
      </c>
      <c r="AC214" s="16">
        <f>IF(J214=1,$M$6,IF(J214=2,$N$6,IF(J214=3,$O$6,IF(J214=4,$P$6,IF(J214=5,$Q$6,IF(J214=6,$R$6,IF(J214=7,$S$6,IF(J214=8,$T$6,0))))))))</f>
        <v>0</v>
      </c>
      <c r="AD214" s="16">
        <f>(K214*AB214)</f>
        <v>0</v>
      </c>
    </row>
    <row r="215" spans="1:30" ht="12.75" customHeight="1" x14ac:dyDescent="0.4">
      <c r="A215" s="79">
        <f t="shared" si="25"/>
        <v>204</v>
      </c>
      <c r="B215" s="27"/>
      <c r="C215" s="126"/>
      <c r="D215" s="127"/>
      <c r="E215" s="127"/>
      <c r="F215" s="128"/>
      <c r="G215" s="82"/>
      <c r="H215" s="27"/>
      <c r="I215" s="64">
        <f t="shared" si="22"/>
        <v>0</v>
      </c>
      <c r="J215" s="112"/>
      <c r="K215" s="33"/>
      <c r="L215" s="110"/>
      <c r="M215" s="15">
        <f>IF(OR(C215="VACANT",K215=0),0,(L215/AC215))</f>
        <v>0</v>
      </c>
      <c r="N215" s="23" t="str">
        <f t="shared" si="20"/>
        <v xml:space="preserve"> </v>
      </c>
      <c r="O215" s="24">
        <f t="shared" si="23"/>
        <v>0</v>
      </c>
      <c r="P215" s="28"/>
      <c r="Q215" s="28"/>
      <c r="R215" s="63">
        <f t="shared" si="24"/>
        <v>0</v>
      </c>
      <c r="S215" s="67" t="str">
        <f t="shared" si="21"/>
        <v/>
      </c>
      <c r="T215" s="25" t="str">
        <f>IF(R215&gt;0,IF(R215&gt;O215,"Fail",""),IF(F215="Vacant","",""))</f>
        <v/>
      </c>
      <c r="U215" s="85"/>
      <c r="V215" s="85"/>
      <c r="W215" s="85"/>
      <c r="X215" s="70"/>
      <c r="Y215" s="214"/>
      <c r="AA215" s="71">
        <f>IF(I215=1.5,$M$7,IF(I215=2.5,$N$7,IF(I215=3.5,$O$7,IF(I215=4.5,$P$7,IF(I215=5.5,$Q$7,IF(I215=6.5,$R$7,IF(I215=7.5,$S$7,IF(I215=8.5,$T$7,0))))))))</f>
        <v>0</v>
      </c>
      <c r="AB215" s="18">
        <f>IF(I215=1,$M$6,IF(I215=2,$N$6,IF(I215=3,$O$6,IF(I215=4,$P$6,IF(I215=5,$Q$6,IF(I215=6,$R$6,IF(I215=7,$S$6,IF(I215=8,$T$6,AA215))))))))</f>
        <v>0</v>
      </c>
      <c r="AC215" s="16">
        <f>IF(J215=1,$M$6,IF(J215=2,$N$6,IF(J215=3,$O$6,IF(J215=4,$P$6,IF(J215=5,$Q$6,IF(J215=6,$R$6,IF(J215=7,$S$6,IF(J215=8,$T$6,0))))))))</f>
        <v>0</v>
      </c>
      <c r="AD215" s="16">
        <f>(K215*AB215)</f>
        <v>0</v>
      </c>
    </row>
    <row r="216" spans="1:30" ht="12.75" customHeight="1" x14ac:dyDescent="0.4">
      <c r="A216" s="79">
        <f t="shared" si="25"/>
        <v>205</v>
      </c>
      <c r="B216" s="27"/>
      <c r="C216" s="126"/>
      <c r="D216" s="127"/>
      <c r="E216" s="127"/>
      <c r="F216" s="128"/>
      <c r="G216" s="82"/>
      <c r="H216" s="27"/>
      <c r="I216" s="64">
        <f t="shared" si="22"/>
        <v>0</v>
      </c>
      <c r="J216" s="112"/>
      <c r="K216" s="33"/>
      <c r="L216" s="110"/>
      <c r="M216" s="15">
        <f>IF(OR(C216="VACANT",K216=0),0,(L216/AC216))</f>
        <v>0</v>
      </c>
      <c r="N216" s="23" t="str">
        <f t="shared" si="20"/>
        <v xml:space="preserve"> </v>
      </c>
      <c r="O216" s="24">
        <f t="shared" si="23"/>
        <v>0</v>
      </c>
      <c r="P216" s="28"/>
      <c r="Q216" s="28"/>
      <c r="R216" s="63">
        <f t="shared" si="24"/>
        <v>0</v>
      </c>
      <c r="S216" s="67" t="str">
        <f t="shared" si="21"/>
        <v/>
      </c>
      <c r="T216" s="25" t="str">
        <f>IF(R216&gt;0,IF(R216&gt;O216,"Fail",""),IF(F216="Vacant","",""))</f>
        <v/>
      </c>
      <c r="U216" s="85"/>
      <c r="V216" s="85"/>
      <c r="W216" s="85"/>
      <c r="X216" s="70"/>
      <c r="Y216" s="214"/>
      <c r="AA216" s="71">
        <f>IF(I216=1.5,$M$7,IF(I216=2.5,$N$7,IF(I216=3.5,$O$7,IF(I216=4.5,$P$7,IF(I216=5.5,$Q$7,IF(I216=6.5,$R$7,IF(I216=7.5,$S$7,IF(I216=8.5,$T$7,0))))))))</f>
        <v>0</v>
      </c>
      <c r="AB216" s="18">
        <f>IF(I216=1,$M$6,IF(I216=2,$N$6,IF(I216=3,$O$6,IF(I216=4,$P$6,IF(I216=5,$Q$6,IF(I216=6,$R$6,IF(I216=7,$S$6,IF(I216=8,$T$6,AA216))))))))</f>
        <v>0</v>
      </c>
      <c r="AC216" s="16">
        <f>IF(J216=1,$M$6,IF(J216=2,$N$6,IF(J216=3,$O$6,IF(J216=4,$P$6,IF(J216=5,$Q$6,IF(J216=6,$R$6,IF(J216=7,$S$6,IF(J216=8,$T$6,0))))))))</f>
        <v>0</v>
      </c>
      <c r="AD216" s="16">
        <f>(K216*AB216)</f>
        <v>0</v>
      </c>
    </row>
    <row r="217" spans="1:30" ht="12.75" customHeight="1" x14ac:dyDescent="0.4">
      <c r="A217" s="79">
        <f t="shared" si="25"/>
        <v>206</v>
      </c>
      <c r="B217" s="27"/>
      <c r="C217" s="126"/>
      <c r="D217" s="127"/>
      <c r="E217" s="127"/>
      <c r="F217" s="128"/>
      <c r="G217" s="82"/>
      <c r="H217" s="27"/>
      <c r="I217" s="64">
        <f t="shared" si="22"/>
        <v>0</v>
      </c>
      <c r="J217" s="112"/>
      <c r="K217" s="33"/>
      <c r="L217" s="110"/>
      <c r="M217" s="15">
        <f>IF(OR(C217="VACANT",K217=0),0,(L217/AC217))</f>
        <v>0</v>
      </c>
      <c r="N217" s="23" t="str">
        <f t="shared" si="20"/>
        <v xml:space="preserve"> </v>
      </c>
      <c r="O217" s="24">
        <f t="shared" si="23"/>
        <v>0</v>
      </c>
      <c r="P217" s="28"/>
      <c r="Q217" s="28"/>
      <c r="R217" s="63">
        <f t="shared" si="24"/>
        <v>0</v>
      </c>
      <c r="S217" s="67" t="str">
        <f t="shared" si="21"/>
        <v/>
      </c>
      <c r="T217" s="25" t="str">
        <f>IF(R217&gt;0,IF(R217&gt;O217,"Fail",""),IF(F217="Vacant","",""))</f>
        <v/>
      </c>
      <c r="U217" s="85"/>
      <c r="V217" s="85"/>
      <c r="W217" s="85"/>
      <c r="X217" s="70"/>
      <c r="Y217" s="214"/>
      <c r="AA217" s="71">
        <f>IF(I217=1.5,$M$7,IF(I217=2.5,$N$7,IF(I217=3.5,$O$7,IF(I217=4.5,$P$7,IF(I217=5.5,$Q$7,IF(I217=6.5,$R$7,IF(I217=7.5,$S$7,IF(I217=8.5,$T$7,0))))))))</f>
        <v>0</v>
      </c>
      <c r="AB217" s="18">
        <f>IF(I217=1,$M$6,IF(I217=2,$N$6,IF(I217=3,$O$6,IF(I217=4,$P$6,IF(I217=5,$Q$6,IF(I217=6,$R$6,IF(I217=7,$S$6,IF(I217=8,$T$6,AA217))))))))</f>
        <v>0</v>
      </c>
      <c r="AC217" s="16">
        <f>IF(J217=1,$M$6,IF(J217=2,$N$6,IF(J217=3,$O$6,IF(J217=4,$P$6,IF(J217=5,$Q$6,IF(J217=6,$R$6,IF(J217=7,$S$6,IF(J217=8,$T$6,0))))))))</f>
        <v>0</v>
      </c>
      <c r="AD217" s="16">
        <f>(K217*AB217)</f>
        <v>0</v>
      </c>
    </row>
    <row r="218" spans="1:30" ht="12.75" customHeight="1" x14ac:dyDescent="0.4">
      <c r="A218" s="79">
        <f t="shared" si="25"/>
        <v>207</v>
      </c>
      <c r="B218" s="27"/>
      <c r="C218" s="126"/>
      <c r="D218" s="127"/>
      <c r="E218" s="127"/>
      <c r="F218" s="128"/>
      <c r="G218" s="82"/>
      <c r="H218" s="27"/>
      <c r="I218" s="64">
        <f t="shared" si="22"/>
        <v>0</v>
      </c>
      <c r="J218" s="112"/>
      <c r="K218" s="33"/>
      <c r="L218" s="110"/>
      <c r="M218" s="15">
        <f>IF(OR(C218="VACANT",K218=0),0,(L218/AC218))</f>
        <v>0</v>
      </c>
      <c r="N218" s="23" t="str">
        <f t="shared" si="20"/>
        <v xml:space="preserve"> </v>
      </c>
      <c r="O218" s="24">
        <f t="shared" si="23"/>
        <v>0</v>
      </c>
      <c r="P218" s="28"/>
      <c r="Q218" s="28"/>
      <c r="R218" s="63">
        <f t="shared" si="24"/>
        <v>0</v>
      </c>
      <c r="S218" s="67" t="str">
        <f t="shared" si="21"/>
        <v/>
      </c>
      <c r="T218" s="25" t="str">
        <f>IF(R218&gt;0,IF(R218&gt;O218,"Fail",""),IF(F218="Vacant","",""))</f>
        <v/>
      </c>
      <c r="U218" s="85"/>
      <c r="V218" s="85"/>
      <c r="W218" s="85"/>
      <c r="X218" s="70"/>
      <c r="Y218" s="214"/>
      <c r="AA218" s="71">
        <f>IF(I218=1.5,$M$7,IF(I218=2.5,$N$7,IF(I218=3.5,$O$7,IF(I218=4.5,$P$7,IF(I218=5.5,$Q$7,IF(I218=6.5,$R$7,IF(I218=7.5,$S$7,IF(I218=8.5,$T$7,0))))))))</f>
        <v>0</v>
      </c>
      <c r="AB218" s="18">
        <f>IF(I218=1,$M$6,IF(I218=2,$N$6,IF(I218=3,$O$6,IF(I218=4,$P$6,IF(I218=5,$Q$6,IF(I218=6,$R$6,IF(I218=7,$S$6,IF(I218=8,$T$6,AA218))))))))</f>
        <v>0</v>
      </c>
      <c r="AC218" s="16">
        <f>IF(J218=1,$M$6,IF(J218=2,$N$6,IF(J218=3,$O$6,IF(J218=4,$P$6,IF(J218=5,$Q$6,IF(J218=6,$R$6,IF(J218=7,$S$6,IF(J218=8,$T$6,0))))))))</f>
        <v>0</v>
      </c>
      <c r="AD218" s="16">
        <f>(K218*AB218)</f>
        <v>0</v>
      </c>
    </row>
    <row r="219" spans="1:30" ht="12.75" customHeight="1" x14ac:dyDescent="0.4">
      <c r="A219" s="79">
        <f t="shared" si="25"/>
        <v>208</v>
      </c>
      <c r="B219" s="27"/>
      <c r="C219" s="126"/>
      <c r="D219" s="127"/>
      <c r="E219" s="127"/>
      <c r="F219" s="128"/>
      <c r="G219" s="82"/>
      <c r="H219" s="27"/>
      <c r="I219" s="64">
        <f t="shared" si="22"/>
        <v>0</v>
      </c>
      <c r="J219" s="112"/>
      <c r="K219" s="33"/>
      <c r="L219" s="110"/>
      <c r="M219" s="15">
        <f>IF(OR(C219="VACANT",K219=0),0,(L219/AC219))</f>
        <v>0</v>
      </c>
      <c r="N219" s="23" t="str">
        <f t="shared" si="20"/>
        <v xml:space="preserve"> </v>
      </c>
      <c r="O219" s="24">
        <f t="shared" si="23"/>
        <v>0</v>
      </c>
      <c r="P219" s="28"/>
      <c r="Q219" s="28"/>
      <c r="R219" s="63">
        <f t="shared" si="24"/>
        <v>0</v>
      </c>
      <c r="S219" s="67" t="str">
        <f t="shared" si="21"/>
        <v/>
      </c>
      <c r="T219" s="25" t="str">
        <f>IF(R219&gt;0,IF(R219&gt;O219,"Fail",""),IF(F219="Vacant","",""))</f>
        <v/>
      </c>
      <c r="U219" s="85"/>
      <c r="V219" s="85"/>
      <c r="W219" s="85"/>
      <c r="X219" s="70"/>
      <c r="Y219" s="214"/>
      <c r="AA219" s="71">
        <f>IF(I219=1.5,$M$7,IF(I219=2.5,$N$7,IF(I219=3.5,$O$7,IF(I219=4.5,$P$7,IF(I219=5.5,$Q$7,IF(I219=6.5,$R$7,IF(I219=7.5,$S$7,IF(I219=8.5,$T$7,0))))))))</f>
        <v>0</v>
      </c>
      <c r="AB219" s="18">
        <f>IF(I219=1,$M$6,IF(I219=2,$N$6,IF(I219=3,$O$6,IF(I219=4,$P$6,IF(I219=5,$Q$6,IF(I219=6,$R$6,IF(I219=7,$S$6,IF(I219=8,$T$6,AA219))))))))</f>
        <v>0</v>
      </c>
      <c r="AC219" s="16">
        <f>IF(J219=1,$M$6,IF(J219=2,$N$6,IF(J219=3,$O$6,IF(J219=4,$P$6,IF(J219=5,$Q$6,IF(J219=6,$R$6,IF(J219=7,$S$6,IF(J219=8,$T$6,0))))))))</f>
        <v>0</v>
      </c>
      <c r="AD219" s="16">
        <f>(K219*AB219)</f>
        <v>0</v>
      </c>
    </row>
    <row r="220" spans="1:30" ht="12.75" customHeight="1" x14ac:dyDescent="0.4">
      <c r="A220" s="79">
        <f t="shared" si="25"/>
        <v>209</v>
      </c>
      <c r="B220" s="27"/>
      <c r="C220" s="126"/>
      <c r="D220" s="127"/>
      <c r="E220" s="127"/>
      <c r="F220" s="128"/>
      <c r="G220" s="82"/>
      <c r="H220" s="27"/>
      <c r="I220" s="64">
        <f t="shared" si="22"/>
        <v>0</v>
      </c>
      <c r="J220" s="112"/>
      <c r="K220" s="33"/>
      <c r="L220" s="110"/>
      <c r="M220" s="15">
        <f>IF(OR(C220="VACANT",K220=0),0,(L220/AC220))</f>
        <v>0</v>
      </c>
      <c r="N220" s="23" t="str">
        <f t="shared" si="20"/>
        <v xml:space="preserve"> </v>
      </c>
      <c r="O220" s="24">
        <f t="shared" si="23"/>
        <v>0</v>
      </c>
      <c r="P220" s="28"/>
      <c r="Q220" s="28"/>
      <c r="R220" s="63">
        <f t="shared" si="24"/>
        <v>0</v>
      </c>
      <c r="S220" s="67" t="str">
        <f t="shared" si="21"/>
        <v/>
      </c>
      <c r="T220" s="25" t="str">
        <f>IF(R220&gt;0,IF(R220&gt;O220,"Fail",""),IF(F220="Vacant","",""))</f>
        <v/>
      </c>
      <c r="U220" s="85"/>
      <c r="V220" s="85"/>
      <c r="W220" s="85"/>
      <c r="X220" s="70"/>
      <c r="Y220" s="214"/>
      <c r="AA220" s="71">
        <f>IF(I220=1.5,$M$7,IF(I220=2.5,$N$7,IF(I220=3.5,$O$7,IF(I220=4.5,$P$7,IF(I220=5.5,$Q$7,IF(I220=6.5,$R$7,IF(I220=7.5,$S$7,IF(I220=8.5,$T$7,0))))))))</f>
        <v>0</v>
      </c>
      <c r="AB220" s="18">
        <f>IF(I220=1,$M$6,IF(I220=2,$N$6,IF(I220=3,$O$6,IF(I220=4,$P$6,IF(I220=5,$Q$6,IF(I220=6,$R$6,IF(I220=7,$S$6,IF(I220=8,$T$6,AA220))))))))</f>
        <v>0</v>
      </c>
      <c r="AC220" s="16">
        <f>IF(J220=1,$M$6,IF(J220=2,$N$6,IF(J220=3,$O$6,IF(J220=4,$P$6,IF(J220=5,$Q$6,IF(J220=6,$R$6,IF(J220=7,$S$6,IF(J220=8,$T$6,0))))))))</f>
        <v>0</v>
      </c>
      <c r="AD220" s="16">
        <f>(K220*AB220)</f>
        <v>0</v>
      </c>
    </row>
    <row r="221" spans="1:30" ht="12.75" customHeight="1" x14ac:dyDescent="0.4">
      <c r="A221" s="79">
        <f t="shared" si="25"/>
        <v>210</v>
      </c>
      <c r="B221" s="27"/>
      <c r="C221" s="126"/>
      <c r="D221" s="127"/>
      <c r="E221" s="127"/>
      <c r="F221" s="128"/>
      <c r="G221" s="82"/>
      <c r="H221" s="27"/>
      <c r="I221" s="64">
        <f t="shared" si="22"/>
        <v>0</v>
      </c>
      <c r="J221" s="112"/>
      <c r="K221" s="33"/>
      <c r="L221" s="110"/>
      <c r="M221" s="15">
        <f>IF(OR(C221="VACANT",K221=0),0,(L221/AC221))</f>
        <v>0</v>
      </c>
      <c r="N221" s="23" t="str">
        <f t="shared" si="20"/>
        <v xml:space="preserve"> </v>
      </c>
      <c r="O221" s="24">
        <f t="shared" si="23"/>
        <v>0</v>
      </c>
      <c r="P221" s="28"/>
      <c r="Q221" s="28"/>
      <c r="R221" s="63">
        <f t="shared" si="24"/>
        <v>0</v>
      </c>
      <c r="S221" s="67" t="str">
        <f t="shared" si="21"/>
        <v/>
      </c>
      <c r="T221" s="25" t="str">
        <f>IF(R221&gt;0,IF(R221&gt;O221,"Fail",""),IF(F221="Vacant","",""))</f>
        <v/>
      </c>
      <c r="U221" s="85"/>
      <c r="V221" s="85"/>
      <c r="W221" s="85"/>
      <c r="X221" s="70"/>
      <c r="Y221" s="214"/>
      <c r="AA221" s="71">
        <f>IF(I221=1.5,$M$7,IF(I221=2.5,$N$7,IF(I221=3.5,$O$7,IF(I221=4.5,$P$7,IF(I221=5.5,$Q$7,IF(I221=6.5,$R$7,IF(I221=7.5,$S$7,IF(I221=8.5,$T$7,0))))))))</f>
        <v>0</v>
      </c>
      <c r="AB221" s="18">
        <f>IF(I221=1,$M$6,IF(I221=2,$N$6,IF(I221=3,$O$6,IF(I221=4,$P$6,IF(I221=5,$Q$6,IF(I221=6,$R$6,IF(I221=7,$S$6,IF(I221=8,$T$6,AA221))))))))</f>
        <v>0</v>
      </c>
      <c r="AC221" s="16">
        <f>IF(J221=1,$M$6,IF(J221=2,$N$6,IF(J221=3,$O$6,IF(J221=4,$P$6,IF(J221=5,$Q$6,IF(J221=6,$R$6,IF(J221=7,$S$6,IF(J221=8,$T$6,0))))))))</f>
        <v>0</v>
      </c>
      <c r="AD221" s="16">
        <f>(K221*AB221)</f>
        <v>0</v>
      </c>
    </row>
    <row r="222" spans="1:30" ht="12.75" customHeight="1" x14ac:dyDescent="0.4">
      <c r="A222" s="79">
        <f t="shared" si="25"/>
        <v>211</v>
      </c>
      <c r="B222" s="27"/>
      <c r="C222" s="126"/>
      <c r="D222" s="127"/>
      <c r="E222" s="127"/>
      <c r="F222" s="128"/>
      <c r="G222" s="82"/>
      <c r="H222" s="27"/>
      <c r="I222" s="64">
        <f t="shared" si="22"/>
        <v>0</v>
      </c>
      <c r="J222" s="112"/>
      <c r="K222" s="33"/>
      <c r="L222" s="110"/>
      <c r="M222" s="15">
        <f>IF(OR(C222="VACANT",K222=0),0,(L222/AC222))</f>
        <v>0</v>
      </c>
      <c r="N222" s="23" t="str">
        <f t="shared" si="20"/>
        <v xml:space="preserve"> </v>
      </c>
      <c r="O222" s="24">
        <f t="shared" si="23"/>
        <v>0</v>
      </c>
      <c r="P222" s="28"/>
      <c r="Q222" s="28"/>
      <c r="R222" s="63">
        <f t="shared" si="24"/>
        <v>0</v>
      </c>
      <c r="S222" s="67" t="str">
        <f t="shared" si="21"/>
        <v/>
      </c>
      <c r="T222" s="25" t="str">
        <f>IF(R222&gt;0,IF(R222&gt;O222,"Fail",""),IF(F222="Vacant","",""))</f>
        <v/>
      </c>
      <c r="U222" s="85"/>
      <c r="V222" s="85"/>
      <c r="W222" s="85"/>
      <c r="X222" s="70"/>
      <c r="Y222" s="214"/>
      <c r="AA222" s="71">
        <f>IF(I222=1.5,$M$7,IF(I222=2.5,$N$7,IF(I222=3.5,$O$7,IF(I222=4.5,$P$7,IF(I222=5.5,$Q$7,IF(I222=6.5,$R$7,IF(I222=7.5,$S$7,IF(I222=8.5,$T$7,0))))))))</f>
        <v>0</v>
      </c>
      <c r="AB222" s="18">
        <f>IF(I222=1,$M$6,IF(I222=2,$N$6,IF(I222=3,$O$6,IF(I222=4,$P$6,IF(I222=5,$Q$6,IF(I222=6,$R$6,IF(I222=7,$S$6,IF(I222=8,$T$6,AA222))))))))</f>
        <v>0</v>
      </c>
      <c r="AC222" s="16">
        <f>IF(J222=1,$M$6,IF(J222=2,$N$6,IF(J222=3,$O$6,IF(J222=4,$P$6,IF(J222=5,$Q$6,IF(J222=6,$R$6,IF(J222=7,$S$6,IF(J222=8,$T$6,0))))))))</f>
        <v>0</v>
      </c>
      <c r="AD222" s="16">
        <f>(K222*AB222)</f>
        <v>0</v>
      </c>
    </row>
    <row r="223" spans="1:30" ht="12.75" customHeight="1" x14ac:dyDescent="0.4">
      <c r="A223" s="79">
        <f t="shared" si="25"/>
        <v>212</v>
      </c>
      <c r="B223" s="27"/>
      <c r="C223" s="126"/>
      <c r="D223" s="127"/>
      <c r="E223" s="127"/>
      <c r="F223" s="128"/>
      <c r="G223" s="82"/>
      <c r="H223" s="27"/>
      <c r="I223" s="64">
        <f t="shared" si="22"/>
        <v>0</v>
      </c>
      <c r="J223" s="112"/>
      <c r="K223" s="33"/>
      <c r="L223" s="110"/>
      <c r="M223" s="15">
        <f>IF(OR(C223="VACANT",K223=0),0,(L223/AC223))</f>
        <v>0</v>
      </c>
      <c r="N223" s="23" t="str">
        <f t="shared" si="20"/>
        <v xml:space="preserve"> </v>
      </c>
      <c r="O223" s="24">
        <f t="shared" si="23"/>
        <v>0</v>
      </c>
      <c r="P223" s="28"/>
      <c r="Q223" s="28"/>
      <c r="R223" s="63">
        <f t="shared" si="24"/>
        <v>0</v>
      </c>
      <c r="S223" s="67" t="str">
        <f t="shared" si="21"/>
        <v/>
      </c>
      <c r="T223" s="25" t="str">
        <f>IF(R223&gt;0,IF(R223&gt;O223,"Fail",""),IF(F223="Vacant","",""))</f>
        <v/>
      </c>
      <c r="U223" s="85"/>
      <c r="V223" s="85"/>
      <c r="W223" s="85"/>
      <c r="X223" s="70"/>
      <c r="Y223" s="214"/>
      <c r="AA223" s="71">
        <f>IF(I223=1.5,$M$7,IF(I223=2.5,$N$7,IF(I223=3.5,$O$7,IF(I223=4.5,$P$7,IF(I223=5.5,$Q$7,IF(I223=6.5,$R$7,IF(I223=7.5,$S$7,IF(I223=8.5,$T$7,0))))))))</f>
        <v>0</v>
      </c>
      <c r="AB223" s="18">
        <f>IF(I223=1,$M$6,IF(I223=2,$N$6,IF(I223=3,$O$6,IF(I223=4,$P$6,IF(I223=5,$Q$6,IF(I223=6,$R$6,IF(I223=7,$S$6,IF(I223=8,$T$6,AA223))))))))</f>
        <v>0</v>
      </c>
      <c r="AC223" s="16">
        <f>IF(J223=1,$M$6,IF(J223=2,$N$6,IF(J223=3,$O$6,IF(J223=4,$P$6,IF(J223=5,$Q$6,IF(J223=6,$R$6,IF(J223=7,$S$6,IF(J223=8,$T$6,0))))))))</f>
        <v>0</v>
      </c>
      <c r="AD223" s="16">
        <f>(K223*AB223)</f>
        <v>0</v>
      </c>
    </row>
    <row r="224" spans="1:30" ht="12.75" customHeight="1" x14ac:dyDescent="0.4">
      <c r="A224" s="79">
        <f t="shared" si="25"/>
        <v>213</v>
      </c>
      <c r="B224" s="27"/>
      <c r="C224" s="126"/>
      <c r="D224" s="127"/>
      <c r="E224" s="127"/>
      <c r="F224" s="128"/>
      <c r="G224" s="82"/>
      <c r="H224" s="27"/>
      <c r="I224" s="64">
        <f t="shared" si="22"/>
        <v>0</v>
      </c>
      <c r="J224" s="112"/>
      <c r="K224" s="33"/>
      <c r="L224" s="110"/>
      <c r="M224" s="15">
        <f>IF(OR(C224="VACANT",K224=0),0,(L224/AC224))</f>
        <v>0</v>
      </c>
      <c r="N224" s="23" t="str">
        <f t="shared" si="20"/>
        <v xml:space="preserve"> </v>
      </c>
      <c r="O224" s="24">
        <f t="shared" si="23"/>
        <v>0</v>
      </c>
      <c r="P224" s="28"/>
      <c r="Q224" s="28"/>
      <c r="R224" s="63">
        <f t="shared" si="24"/>
        <v>0</v>
      </c>
      <c r="S224" s="67" t="str">
        <f t="shared" si="21"/>
        <v/>
      </c>
      <c r="T224" s="25" t="str">
        <f>IF(R224&gt;0,IF(R224&gt;O224,"Fail",""),IF(F224="Vacant","",""))</f>
        <v/>
      </c>
      <c r="U224" s="85"/>
      <c r="V224" s="85"/>
      <c r="W224" s="85"/>
      <c r="X224" s="70"/>
      <c r="Y224" s="214"/>
      <c r="AA224" s="71">
        <f>IF(I224=1.5,$M$7,IF(I224=2.5,$N$7,IF(I224=3.5,$O$7,IF(I224=4.5,$P$7,IF(I224=5.5,$Q$7,IF(I224=6.5,$R$7,IF(I224=7.5,$S$7,IF(I224=8.5,$T$7,0))))))))</f>
        <v>0</v>
      </c>
      <c r="AB224" s="18">
        <f>IF(I224=1,$M$6,IF(I224=2,$N$6,IF(I224=3,$O$6,IF(I224=4,$P$6,IF(I224=5,$Q$6,IF(I224=6,$R$6,IF(I224=7,$S$6,IF(I224=8,$T$6,AA224))))))))</f>
        <v>0</v>
      </c>
      <c r="AC224" s="16">
        <f>IF(J224=1,$M$6,IF(J224=2,$N$6,IF(J224=3,$O$6,IF(J224=4,$P$6,IF(J224=5,$Q$6,IF(J224=6,$R$6,IF(J224=7,$S$6,IF(J224=8,$T$6,0))))))))</f>
        <v>0</v>
      </c>
      <c r="AD224" s="16">
        <f>(K224*AB224)</f>
        <v>0</v>
      </c>
    </row>
    <row r="225" spans="1:30" ht="12.75" customHeight="1" x14ac:dyDescent="0.4">
      <c r="A225" s="79">
        <f t="shared" si="25"/>
        <v>214</v>
      </c>
      <c r="B225" s="27"/>
      <c r="C225" s="126"/>
      <c r="D225" s="127"/>
      <c r="E225" s="127"/>
      <c r="F225" s="128"/>
      <c r="G225" s="82"/>
      <c r="H225" s="27"/>
      <c r="I225" s="64">
        <f t="shared" si="22"/>
        <v>0</v>
      </c>
      <c r="J225" s="112"/>
      <c r="K225" s="33"/>
      <c r="L225" s="110"/>
      <c r="M225" s="15">
        <f>IF(OR(C225="VACANT",K225=0),0,(L225/AC225))</f>
        <v>0</v>
      </c>
      <c r="N225" s="23" t="str">
        <f t="shared" si="20"/>
        <v xml:space="preserve"> </v>
      </c>
      <c r="O225" s="24">
        <f t="shared" si="23"/>
        <v>0</v>
      </c>
      <c r="P225" s="28"/>
      <c r="Q225" s="28"/>
      <c r="R225" s="63">
        <f t="shared" si="24"/>
        <v>0</v>
      </c>
      <c r="S225" s="67" t="str">
        <f t="shared" si="21"/>
        <v/>
      </c>
      <c r="T225" s="25" t="str">
        <f>IF(R225&gt;0,IF(R225&gt;O225,"Fail",""),IF(F225="Vacant","",""))</f>
        <v/>
      </c>
      <c r="U225" s="85"/>
      <c r="V225" s="85"/>
      <c r="W225" s="85"/>
      <c r="X225" s="70"/>
      <c r="Y225" s="214"/>
      <c r="AA225" s="71">
        <f>IF(I225=1.5,$M$7,IF(I225=2.5,$N$7,IF(I225=3.5,$O$7,IF(I225=4.5,$P$7,IF(I225=5.5,$Q$7,IF(I225=6.5,$R$7,IF(I225=7.5,$S$7,IF(I225=8.5,$T$7,0))))))))</f>
        <v>0</v>
      </c>
      <c r="AB225" s="18">
        <f>IF(I225=1,$M$6,IF(I225=2,$N$6,IF(I225=3,$O$6,IF(I225=4,$P$6,IF(I225=5,$Q$6,IF(I225=6,$R$6,IF(I225=7,$S$6,IF(I225=8,$T$6,AA225))))))))</f>
        <v>0</v>
      </c>
      <c r="AC225" s="16">
        <f>IF(J225=1,$M$6,IF(J225=2,$N$6,IF(J225=3,$O$6,IF(J225=4,$P$6,IF(J225=5,$Q$6,IF(J225=6,$R$6,IF(J225=7,$S$6,IF(J225=8,$T$6,0))))))))</f>
        <v>0</v>
      </c>
      <c r="AD225" s="16">
        <f>(K225*AB225)</f>
        <v>0</v>
      </c>
    </row>
    <row r="226" spans="1:30" ht="12.75" customHeight="1" x14ac:dyDescent="0.4">
      <c r="A226" s="79">
        <f t="shared" si="25"/>
        <v>215</v>
      </c>
      <c r="B226" s="27"/>
      <c r="C226" s="126"/>
      <c r="D226" s="127"/>
      <c r="E226" s="127"/>
      <c r="F226" s="128"/>
      <c r="G226" s="82"/>
      <c r="H226" s="27"/>
      <c r="I226" s="64">
        <f t="shared" si="22"/>
        <v>0</v>
      </c>
      <c r="J226" s="112"/>
      <c r="K226" s="33"/>
      <c r="L226" s="110"/>
      <c r="M226" s="15">
        <f>IF(OR(C226="VACANT",K226=0),0,(L226/AC226))</f>
        <v>0</v>
      </c>
      <c r="N226" s="23" t="str">
        <f t="shared" si="20"/>
        <v xml:space="preserve"> </v>
      </c>
      <c r="O226" s="24">
        <f t="shared" si="23"/>
        <v>0</v>
      </c>
      <c r="P226" s="28"/>
      <c r="Q226" s="28"/>
      <c r="R226" s="63">
        <f t="shared" si="24"/>
        <v>0</v>
      </c>
      <c r="S226" s="67" t="str">
        <f t="shared" si="21"/>
        <v/>
      </c>
      <c r="T226" s="25" t="str">
        <f>IF(R226&gt;0,IF(R226&gt;O226,"Fail",""),IF(F226="Vacant","",""))</f>
        <v/>
      </c>
      <c r="U226" s="85"/>
      <c r="V226" s="85"/>
      <c r="W226" s="85"/>
      <c r="X226" s="70"/>
      <c r="Y226" s="214"/>
      <c r="AA226" s="71">
        <f>IF(I226=1.5,$M$7,IF(I226=2.5,$N$7,IF(I226=3.5,$O$7,IF(I226=4.5,$P$7,IF(I226=5.5,$Q$7,IF(I226=6.5,$R$7,IF(I226=7.5,$S$7,IF(I226=8.5,$T$7,0))))))))</f>
        <v>0</v>
      </c>
      <c r="AB226" s="18">
        <f>IF(I226=1,$M$6,IF(I226=2,$N$6,IF(I226=3,$O$6,IF(I226=4,$P$6,IF(I226=5,$Q$6,IF(I226=6,$R$6,IF(I226=7,$S$6,IF(I226=8,$T$6,AA226))))))))</f>
        <v>0</v>
      </c>
      <c r="AC226" s="16">
        <f>IF(J226=1,$M$6,IF(J226=2,$N$6,IF(J226=3,$O$6,IF(J226=4,$P$6,IF(J226=5,$Q$6,IF(J226=6,$R$6,IF(J226=7,$S$6,IF(J226=8,$T$6,0))))))))</f>
        <v>0</v>
      </c>
      <c r="AD226" s="16">
        <f>(K226*AB226)</f>
        <v>0</v>
      </c>
    </row>
    <row r="227" spans="1:30" ht="12.75" customHeight="1" x14ac:dyDescent="0.4">
      <c r="A227" s="79">
        <f t="shared" si="25"/>
        <v>216</v>
      </c>
      <c r="B227" s="27"/>
      <c r="C227" s="126"/>
      <c r="D227" s="127"/>
      <c r="E227" s="127"/>
      <c r="F227" s="128"/>
      <c r="G227" s="82"/>
      <c r="H227" s="27"/>
      <c r="I227" s="64">
        <f t="shared" si="22"/>
        <v>0</v>
      </c>
      <c r="J227" s="112"/>
      <c r="K227" s="33"/>
      <c r="L227" s="110"/>
      <c r="M227" s="15">
        <f>IF(OR(C227="VACANT",K227=0),0,(L227/AC227))</f>
        <v>0</v>
      </c>
      <c r="N227" s="23" t="str">
        <f t="shared" si="20"/>
        <v xml:space="preserve"> </v>
      </c>
      <c r="O227" s="24">
        <f t="shared" si="23"/>
        <v>0</v>
      </c>
      <c r="P227" s="28"/>
      <c r="Q227" s="28"/>
      <c r="R227" s="63">
        <f t="shared" si="24"/>
        <v>0</v>
      </c>
      <c r="S227" s="67" t="str">
        <f t="shared" si="21"/>
        <v/>
      </c>
      <c r="T227" s="25" t="str">
        <f>IF(R227&gt;0,IF(R227&gt;O227,"Fail",""),IF(F227="Vacant","",""))</f>
        <v/>
      </c>
      <c r="U227" s="85"/>
      <c r="V227" s="85"/>
      <c r="W227" s="85"/>
      <c r="X227" s="70"/>
      <c r="Y227" s="214"/>
      <c r="AA227" s="71">
        <f>IF(I227=1.5,$M$7,IF(I227=2.5,$N$7,IF(I227=3.5,$O$7,IF(I227=4.5,$P$7,IF(I227=5.5,$Q$7,IF(I227=6.5,$R$7,IF(I227=7.5,$S$7,IF(I227=8.5,$T$7,0))))))))</f>
        <v>0</v>
      </c>
      <c r="AB227" s="18">
        <f>IF(I227=1,$M$6,IF(I227=2,$N$6,IF(I227=3,$O$6,IF(I227=4,$P$6,IF(I227=5,$Q$6,IF(I227=6,$R$6,IF(I227=7,$S$6,IF(I227=8,$T$6,AA227))))))))</f>
        <v>0</v>
      </c>
      <c r="AC227" s="16">
        <f>IF(J227=1,$M$6,IF(J227=2,$N$6,IF(J227=3,$O$6,IF(J227=4,$P$6,IF(J227=5,$Q$6,IF(J227=6,$R$6,IF(J227=7,$S$6,IF(J227=8,$T$6,0))))))))</f>
        <v>0</v>
      </c>
      <c r="AD227" s="16">
        <f>(K227*AB227)</f>
        <v>0</v>
      </c>
    </row>
    <row r="228" spans="1:30" ht="12.75" customHeight="1" x14ac:dyDescent="0.4">
      <c r="A228" s="79">
        <f t="shared" si="25"/>
        <v>217</v>
      </c>
      <c r="B228" s="27"/>
      <c r="C228" s="126"/>
      <c r="D228" s="127"/>
      <c r="E228" s="127"/>
      <c r="F228" s="128"/>
      <c r="G228" s="82"/>
      <c r="H228" s="27"/>
      <c r="I228" s="64">
        <f t="shared" si="22"/>
        <v>0</v>
      </c>
      <c r="J228" s="112"/>
      <c r="K228" s="33"/>
      <c r="L228" s="110"/>
      <c r="M228" s="15">
        <f>IF(OR(C228="VACANT",K228=0),0,(L228/AC228))</f>
        <v>0</v>
      </c>
      <c r="N228" s="23" t="str">
        <f t="shared" si="20"/>
        <v xml:space="preserve"> </v>
      </c>
      <c r="O228" s="24">
        <f t="shared" si="23"/>
        <v>0</v>
      </c>
      <c r="P228" s="28"/>
      <c r="Q228" s="28"/>
      <c r="R228" s="63">
        <f t="shared" si="24"/>
        <v>0</v>
      </c>
      <c r="S228" s="67" t="str">
        <f t="shared" si="21"/>
        <v/>
      </c>
      <c r="T228" s="25" t="str">
        <f>IF(R228&gt;0,IF(R228&gt;O228,"Fail",""),IF(F228="Vacant","",""))</f>
        <v/>
      </c>
      <c r="U228" s="85"/>
      <c r="V228" s="85"/>
      <c r="W228" s="85"/>
      <c r="X228" s="70"/>
      <c r="Y228" s="214"/>
      <c r="AA228" s="71">
        <f>IF(I228=1.5,$M$7,IF(I228=2.5,$N$7,IF(I228=3.5,$O$7,IF(I228=4.5,$P$7,IF(I228=5.5,$Q$7,IF(I228=6.5,$R$7,IF(I228=7.5,$S$7,IF(I228=8.5,$T$7,0))))))))</f>
        <v>0</v>
      </c>
      <c r="AB228" s="18">
        <f>IF(I228=1,$M$6,IF(I228=2,$N$6,IF(I228=3,$O$6,IF(I228=4,$P$6,IF(I228=5,$Q$6,IF(I228=6,$R$6,IF(I228=7,$S$6,IF(I228=8,$T$6,AA228))))))))</f>
        <v>0</v>
      </c>
      <c r="AC228" s="16">
        <f>IF(J228=1,$M$6,IF(J228=2,$N$6,IF(J228=3,$O$6,IF(J228=4,$P$6,IF(J228=5,$Q$6,IF(J228=6,$R$6,IF(J228=7,$S$6,IF(J228=8,$T$6,0))))))))</f>
        <v>0</v>
      </c>
      <c r="AD228" s="16">
        <f>(K228*AB228)</f>
        <v>0</v>
      </c>
    </row>
    <row r="229" spans="1:30" ht="12.75" customHeight="1" x14ac:dyDescent="0.4">
      <c r="A229" s="79">
        <f t="shared" si="25"/>
        <v>218</v>
      </c>
      <c r="B229" s="27"/>
      <c r="C229" s="126"/>
      <c r="D229" s="127"/>
      <c r="E229" s="127"/>
      <c r="F229" s="128"/>
      <c r="G229" s="82"/>
      <c r="H229" s="27"/>
      <c r="I229" s="64">
        <f t="shared" si="22"/>
        <v>0</v>
      </c>
      <c r="J229" s="112"/>
      <c r="K229" s="33"/>
      <c r="L229" s="110"/>
      <c r="M229" s="15">
        <f>IF(OR(C229="VACANT",K229=0),0,(L229/AC229))</f>
        <v>0</v>
      </c>
      <c r="N229" s="23" t="str">
        <f t="shared" si="20"/>
        <v xml:space="preserve"> </v>
      </c>
      <c r="O229" s="24">
        <f t="shared" si="23"/>
        <v>0</v>
      </c>
      <c r="P229" s="28"/>
      <c r="Q229" s="28"/>
      <c r="R229" s="63">
        <f t="shared" si="24"/>
        <v>0</v>
      </c>
      <c r="S229" s="67" t="str">
        <f t="shared" si="21"/>
        <v/>
      </c>
      <c r="T229" s="25" t="str">
        <f>IF(R229&gt;0,IF(R229&gt;O229,"Fail",""),IF(F229="Vacant","",""))</f>
        <v/>
      </c>
      <c r="U229" s="85"/>
      <c r="V229" s="85"/>
      <c r="W229" s="85"/>
      <c r="X229" s="70"/>
      <c r="Y229" s="214"/>
      <c r="AA229" s="71">
        <f>IF(I229=1.5,$M$7,IF(I229=2.5,$N$7,IF(I229=3.5,$O$7,IF(I229=4.5,$P$7,IF(I229=5.5,$Q$7,IF(I229=6.5,$R$7,IF(I229=7.5,$S$7,IF(I229=8.5,$T$7,0))))))))</f>
        <v>0</v>
      </c>
      <c r="AB229" s="18">
        <f>IF(I229=1,$M$6,IF(I229=2,$N$6,IF(I229=3,$O$6,IF(I229=4,$P$6,IF(I229=5,$Q$6,IF(I229=6,$R$6,IF(I229=7,$S$6,IF(I229=8,$T$6,AA229))))))))</f>
        <v>0</v>
      </c>
      <c r="AC229" s="16">
        <f>IF(J229=1,$M$6,IF(J229=2,$N$6,IF(J229=3,$O$6,IF(J229=4,$P$6,IF(J229=5,$Q$6,IF(J229=6,$R$6,IF(J229=7,$S$6,IF(J229=8,$T$6,0))))))))</f>
        <v>0</v>
      </c>
      <c r="AD229" s="16">
        <f>(K229*AB229)</f>
        <v>0</v>
      </c>
    </row>
    <row r="230" spans="1:30" ht="12.75" customHeight="1" x14ac:dyDescent="0.4">
      <c r="A230" s="79">
        <f t="shared" si="25"/>
        <v>219</v>
      </c>
      <c r="B230" s="27"/>
      <c r="C230" s="126"/>
      <c r="D230" s="127"/>
      <c r="E230" s="127"/>
      <c r="F230" s="128"/>
      <c r="G230" s="82"/>
      <c r="H230" s="27"/>
      <c r="I230" s="64">
        <f t="shared" si="22"/>
        <v>0</v>
      </c>
      <c r="J230" s="112"/>
      <c r="K230" s="33"/>
      <c r="L230" s="110"/>
      <c r="M230" s="15">
        <f>IF(OR(C230="VACANT",K230=0),0,(L230/AC230))</f>
        <v>0</v>
      </c>
      <c r="N230" s="23" t="str">
        <f t="shared" si="20"/>
        <v xml:space="preserve"> </v>
      </c>
      <c r="O230" s="24">
        <f t="shared" si="23"/>
        <v>0</v>
      </c>
      <c r="P230" s="28"/>
      <c r="Q230" s="28"/>
      <c r="R230" s="63">
        <f t="shared" si="24"/>
        <v>0</v>
      </c>
      <c r="S230" s="67" t="str">
        <f t="shared" si="21"/>
        <v/>
      </c>
      <c r="T230" s="25" t="str">
        <f>IF(R230&gt;0,IF(R230&gt;O230,"Fail",""),IF(F230="Vacant","",""))</f>
        <v/>
      </c>
      <c r="U230" s="85"/>
      <c r="V230" s="85"/>
      <c r="W230" s="85"/>
      <c r="X230" s="70"/>
      <c r="Y230" s="214"/>
      <c r="AA230" s="71">
        <f>IF(I230=1.5,$M$7,IF(I230=2.5,$N$7,IF(I230=3.5,$O$7,IF(I230=4.5,$P$7,IF(I230=5.5,$Q$7,IF(I230=6.5,$R$7,IF(I230=7.5,$S$7,IF(I230=8.5,$T$7,0))))))))</f>
        <v>0</v>
      </c>
      <c r="AB230" s="18">
        <f>IF(I230=1,$M$6,IF(I230=2,$N$6,IF(I230=3,$O$6,IF(I230=4,$P$6,IF(I230=5,$Q$6,IF(I230=6,$R$6,IF(I230=7,$S$6,IF(I230=8,$T$6,AA230))))))))</f>
        <v>0</v>
      </c>
      <c r="AC230" s="16">
        <f>IF(J230=1,$M$6,IF(J230=2,$N$6,IF(J230=3,$O$6,IF(J230=4,$P$6,IF(J230=5,$Q$6,IF(J230=6,$R$6,IF(J230=7,$S$6,IF(J230=8,$T$6,0))))))))</f>
        <v>0</v>
      </c>
      <c r="AD230" s="16">
        <f>(K230*AB230)</f>
        <v>0</v>
      </c>
    </row>
    <row r="231" spans="1:30" ht="12.75" customHeight="1" x14ac:dyDescent="0.4">
      <c r="A231" s="79">
        <f t="shared" si="25"/>
        <v>220</v>
      </c>
      <c r="B231" s="27"/>
      <c r="C231" s="126"/>
      <c r="D231" s="127"/>
      <c r="E231" s="127"/>
      <c r="F231" s="128"/>
      <c r="G231" s="82"/>
      <c r="H231" s="27"/>
      <c r="I231" s="64">
        <f t="shared" si="22"/>
        <v>0</v>
      </c>
      <c r="J231" s="112"/>
      <c r="K231" s="33"/>
      <c r="L231" s="110"/>
      <c r="M231" s="15">
        <f>IF(OR(C231="VACANT",K231=0),0,(L231/AC231))</f>
        <v>0</v>
      </c>
      <c r="N231" s="23" t="str">
        <f t="shared" si="20"/>
        <v xml:space="preserve"> </v>
      </c>
      <c r="O231" s="24">
        <f t="shared" si="23"/>
        <v>0</v>
      </c>
      <c r="P231" s="28"/>
      <c r="Q231" s="28"/>
      <c r="R231" s="63">
        <f t="shared" si="24"/>
        <v>0</v>
      </c>
      <c r="S231" s="67" t="str">
        <f t="shared" si="21"/>
        <v/>
      </c>
      <c r="T231" s="25" t="str">
        <f>IF(R231&gt;0,IF(R231&gt;O231,"Fail",""),IF(F231="Vacant","",""))</f>
        <v/>
      </c>
      <c r="U231" s="85"/>
      <c r="V231" s="85"/>
      <c r="W231" s="85"/>
      <c r="X231" s="70"/>
      <c r="Y231" s="214"/>
      <c r="AA231" s="71">
        <f>IF(I231=1.5,$M$7,IF(I231=2.5,$N$7,IF(I231=3.5,$O$7,IF(I231=4.5,$P$7,IF(I231=5.5,$Q$7,IF(I231=6.5,$R$7,IF(I231=7.5,$S$7,IF(I231=8.5,$T$7,0))))))))</f>
        <v>0</v>
      </c>
      <c r="AB231" s="18">
        <f>IF(I231=1,$M$6,IF(I231=2,$N$6,IF(I231=3,$O$6,IF(I231=4,$P$6,IF(I231=5,$Q$6,IF(I231=6,$R$6,IF(I231=7,$S$6,IF(I231=8,$T$6,AA231))))))))</f>
        <v>0</v>
      </c>
      <c r="AC231" s="16">
        <f>IF(J231=1,$M$6,IF(J231=2,$N$6,IF(J231=3,$O$6,IF(J231=4,$P$6,IF(J231=5,$Q$6,IF(J231=6,$R$6,IF(J231=7,$S$6,IF(J231=8,$T$6,0))))))))</f>
        <v>0</v>
      </c>
      <c r="AD231" s="16">
        <f>(K231*AB231)</f>
        <v>0</v>
      </c>
    </row>
    <row r="232" spans="1:30" ht="12.75" customHeight="1" x14ac:dyDescent="0.4">
      <c r="A232" s="79">
        <f t="shared" si="25"/>
        <v>221</v>
      </c>
      <c r="B232" s="27"/>
      <c r="C232" s="126"/>
      <c r="D232" s="127"/>
      <c r="E232" s="127"/>
      <c r="F232" s="128"/>
      <c r="G232" s="82"/>
      <c r="H232" s="27"/>
      <c r="I232" s="64">
        <f t="shared" si="22"/>
        <v>0</v>
      </c>
      <c r="J232" s="112"/>
      <c r="K232" s="33"/>
      <c r="L232" s="110"/>
      <c r="M232" s="15">
        <f>IF(OR(C232="VACANT",K232=0),0,(L232/AC232))</f>
        <v>0</v>
      </c>
      <c r="N232" s="23" t="str">
        <f t="shared" si="20"/>
        <v xml:space="preserve"> </v>
      </c>
      <c r="O232" s="24">
        <f t="shared" si="23"/>
        <v>0</v>
      </c>
      <c r="P232" s="28"/>
      <c r="Q232" s="28"/>
      <c r="R232" s="63">
        <f t="shared" si="24"/>
        <v>0</v>
      </c>
      <c r="S232" s="67" t="str">
        <f t="shared" si="21"/>
        <v/>
      </c>
      <c r="T232" s="25" t="str">
        <f>IF(R232&gt;0,IF(R232&gt;O232,"Fail",""),IF(F232="Vacant","",""))</f>
        <v/>
      </c>
      <c r="U232" s="85"/>
      <c r="V232" s="85"/>
      <c r="W232" s="85"/>
      <c r="X232" s="70"/>
      <c r="Y232" s="214"/>
      <c r="AA232" s="71">
        <f>IF(I232=1.5,$M$7,IF(I232=2.5,$N$7,IF(I232=3.5,$O$7,IF(I232=4.5,$P$7,IF(I232=5.5,$Q$7,IF(I232=6.5,$R$7,IF(I232=7.5,$S$7,IF(I232=8.5,$T$7,0))))))))</f>
        <v>0</v>
      </c>
      <c r="AB232" s="18">
        <f>IF(I232=1,$M$6,IF(I232=2,$N$6,IF(I232=3,$O$6,IF(I232=4,$P$6,IF(I232=5,$Q$6,IF(I232=6,$R$6,IF(I232=7,$S$6,IF(I232=8,$T$6,AA232))))))))</f>
        <v>0</v>
      </c>
      <c r="AC232" s="16">
        <f>IF(J232=1,$M$6,IF(J232=2,$N$6,IF(J232=3,$O$6,IF(J232=4,$P$6,IF(J232=5,$Q$6,IF(J232=6,$R$6,IF(J232=7,$S$6,IF(J232=8,$T$6,0))))))))</f>
        <v>0</v>
      </c>
      <c r="AD232" s="16">
        <f>(K232*AB232)</f>
        <v>0</v>
      </c>
    </row>
    <row r="233" spans="1:30" ht="12.75" customHeight="1" x14ac:dyDescent="0.4">
      <c r="A233" s="79">
        <f t="shared" si="25"/>
        <v>222</v>
      </c>
      <c r="B233" s="27"/>
      <c r="C233" s="126"/>
      <c r="D233" s="127"/>
      <c r="E233" s="127"/>
      <c r="F233" s="128"/>
      <c r="G233" s="82"/>
      <c r="H233" s="27"/>
      <c r="I233" s="64">
        <f t="shared" si="22"/>
        <v>0</v>
      </c>
      <c r="J233" s="112"/>
      <c r="K233" s="33"/>
      <c r="L233" s="110"/>
      <c r="M233" s="15">
        <f>IF(OR(C233="VACANT",K233=0),0,(L233/AC233))</f>
        <v>0</v>
      </c>
      <c r="N233" s="23" t="str">
        <f t="shared" si="20"/>
        <v xml:space="preserve"> </v>
      </c>
      <c r="O233" s="24">
        <f t="shared" si="23"/>
        <v>0</v>
      </c>
      <c r="P233" s="28"/>
      <c r="Q233" s="28"/>
      <c r="R233" s="63">
        <f t="shared" si="24"/>
        <v>0</v>
      </c>
      <c r="S233" s="67" t="str">
        <f t="shared" si="21"/>
        <v/>
      </c>
      <c r="T233" s="25" t="str">
        <f>IF(R233&gt;0,IF(R233&gt;O233,"Fail",""),IF(F233="Vacant","",""))</f>
        <v/>
      </c>
      <c r="U233" s="85"/>
      <c r="V233" s="85"/>
      <c r="W233" s="85"/>
      <c r="X233" s="70"/>
      <c r="Y233" s="214"/>
      <c r="AA233" s="71">
        <f>IF(I233=1.5,$M$7,IF(I233=2.5,$N$7,IF(I233=3.5,$O$7,IF(I233=4.5,$P$7,IF(I233=5.5,$Q$7,IF(I233=6.5,$R$7,IF(I233=7.5,$S$7,IF(I233=8.5,$T$7,0))))))))</f>
        <v>0</v>
      </c>
      <c r="AB233" s="18">
        <f>IF(I233=1,$M$6,IF(I233=2,$N$6,IF(I233=3,$O$6,IF(I233=4,$P$6,IF(I233=5,$Q$6,IF(I233=6,$R$6,IF(I233=7,$S$6,IF(I233=8,$T$6,AA233))))))))</f>
        <v>0</v>
      </c>
      <c r="AC233" s="16">
        <f>IF(J233=1,$M$6,IF(J233=2,$N$6,IF(J233=3,$O$6,IF(J233=4,$P$6,IF(J233=5,$Q$6,IF(J233=6,$R$6,IF(J233=7,$S$6,IF(J233=8,$T$6,0))))))))</f>
        <v>0</v>
      </c>
      <c r="AD233" s="16">
        <f>(K233*AB233)</f>
        <v>0</v>
      </c>
    </row>
    <row r="234" spans="1:30" ht="12.75" customHeight="1" x14ac:dyDescent="0.4">
      <c r="A234" s="79">
        <f t="shared" si="25"/>
        <v>223</v>
      </c>
      <c r="B234" s="27"/>
      <c r="C234" s="126"/>
      <c r="D234" s="127"/>
      <c r="E234" s="127"/>
      <c r="F234" s="128"/>
      <c r="G234" s="82"/>
      <c r="H234" s="27"/>
      <c r="I234" s="64">
        <f t="shared" si="22"/>
        <v>0</v>
      </c>
      <c r="J234" s="112"/>
      <c r="K234" s="33"/>
      <c r="L234" s="110"/>
      <c r="M234" s="15">
        <f>IF(OR(C234="VACANT",K234=0),0,(L234/AC234))</f>
        <v>0</v>
      </c>
      <c r="N234" s="23" t="str">
        <f t="shared" si="20"/>
        <v xml:space="preserve"> </v>
      </c>
      <c r="O234" s="24">
        <f t="shared" si="23"/>
        <v>0</v>
      </c>
      <c r="P234" s="28"/>
      <c r="Q234" s="28"/>
      <c r="R234" s="63">
        <f t="shared" si="24"/>
        <v>0</v>
      </c>
      <c r="S234" s="67" t="str">
        <f t="shared" si="21"/>
        <v/>
      </c>
      <c r="T234" s="25" t="str">
        <f>IF(R234&gt;0,IF(R234&gt;O234,"Fail",""),IF(F234="Vacant","",""))</f>
        <v/>
      </c>
      <c r="U234" s="85"/>
      <c r="V234" s="85"/>
      <c r="W234" s="85"/>
      <c r="X234" s="70"/>
      <c r="Y234" s="214"/>
      <c r="AA234" s="71">
        <f>IF(I234=1.5,$M$7,IF(I234=2.5,$N$7,IF(I234=3.5,$O$7,IF(I234=4.5,$P$7,IF(I234=5.5,$Q$7,IF(I234=6.5,$R$7,IF(I234=7.5,$S$7,IF(I234=8.5,$T$7,0))))))))</f>
        <v>0</v>
      </c>
      <c r="AB234" s="18">
        <f>IF(I234=1,$M$6,IF(I234=2,$N$6,IF(I234=3,$O$6,IF(I234=4,$P$6,IF(I234=5,$Q$6,IF(I234=6,$R$6,IF(I234=7,$S$6,IF(I234=8,$T$6,AA234))))))))</f>
        <v>0</v>
      </c>
      <c r="AC234" s="16">
        <f>IF(J234=1,$M$6,IF(J234=2,$N$6,IF(J234=3,$O$6,IF(J234=4,$P$6,IF(J234=5,$Q$6,IF(J234=6,$R$6,IF(J234=7,$S$6,IF(J234=8,$T$6,0))))))))</f>
        <v>0</v>
      </c>
      <c r="AD234" s="16">
        <f>(K234*AB234)</f>
        <v>0</v>
      </c>
    </row>
    <row r="235" spans="1:30" ht="12.75" customHeight="1" x14ac:dyDescent="0.4">
      <c r="A235" s="79">
        <f t="shared" si="25"/>
        <v>224</v>
      </c>
      <c r="B235" s="27"/>
      <c r="C235" s="126"/>
      <c r="D235" s="127"/>
      <c r="E235" s="127"/>
      <c r="F235" s="128"/>
      <c r="G235" s="82"/>
      <c r="H235" s="27"/>
      <c r="I235" s="64">
        <f t="shared" si="22"/>
        <v>0</v>
      </c>
      <c r="J235" s="112"/>
      <c r="K235" s="33"/>
      <c r="L235" s="110"/>
      <c r="M235" s="15">
        <f>IF(OR(C235="VACANT",K235=0),0,(L235/AC235))</f>
        <v>0</v>
      </c>
      <c r="N235" s="23" t="str">
        <f t="shared" si="20"/>
        <v xml:space="preserve"> </v>
      </c>
      <c r="O235" s="24">
        <f t="shared" si="23"/>
        <v>0</v>
      </c>
      <c r="P235" s="28"/>
      <c r="Q235" s="28"/>
      <c r="R235" s="63">
        <f t="shared" si="24"/>
        <v>0</v>
      </c>
      <c r="S235" s="67" t="str">
        <f t="shared" si="21"/>
        <v/>
      </c>
      <c r="T235" s="25" t="str">
        <f>IF(R235&gt;0,IF(R235&gt;O235,"Fail",""),IF(F235="Vacant","",""))</f>
        <v/>
      </c>
      <c r="U235" s="85"/>
      <c r="V235" s="85"/>
      <c r="W235" s="85"/>
      <c r="X235" s="70"/>
      <c r="Y235" s="214"/>
      <c r="AA235" s="71">
        <f>IF(I235=1.5,$M$7,IF(I235=2.5,$N$7,IF(I235=3.5,$O$7,IF(I235=4.5,$P$7,IF(I235=5.5,$Q$7,IF(I235=6.5,$R$7,IF(I235=7.5,$S$7,IF(I235=8.5,$T$7,0))))))))</f>
        <v>0</v>
      </c>
      <c r="AB235" s="18">
        <f>IF(I235=1,$M$6,IF(I235=2,$N$6,IF(I235=3,$O$6,IF(I235=4,$P$6,IF(I235=5,$Q$6,IF(I235=6,$R$6,IF(I235=7,$S$6,IF(I235=8,$T$6,AA235))))))))</f>
        <v>0</v>
      </c>
      <c r="AC235" s="16">
        <f>IF(J235=1,$M$6,IF(J235=2,$N$6,IF(J235=3,$O$6,IF(J235=4,$P$6,IF(J235=5,$Q$6,IF(J235=6,$R$6,IF(J235=7,$S$6,IF(J235=8,$T$6,0))))))))</f>
        <v>0</v>
      </c>
      <c r="AD235" s="16">
        <f>(K235*AB235)</f>
        <v>0</v>
      </c>
    </row>
    <row r="236" spans="1:30" ht="12.75" customHeight="1" x14ac:dyDescent="0.4">
      <c r="A236" s="79">
        <f t="shared" si="25"/>
        <v>225</v>
      </c>
      <c r="B236" s="27"/>
      <c r="C236" s="126"/>
      <c r="D236" s="127"/>
      <c r="E236" s="127"/>
      <c r="F236" s="128"/>
      <c r="G236" s="82"/>
      <c r="H236" s="27"/>
      <c r="I236" s="64">
        <f t="shared" si="22"/>
        <v>0</v>
      </c>
      <c r="J236" s="112"/>
      <c r="K236" s="33"/>
      <c r="L236" s="110"/>
      <c r="M236" s="15">
        <f>IF(OR(C236="VACANT",K236=0),0,(L236/AC236))</f>
        <v>0</v>
      </c>
      <c r="N236" s="23" t="str">
        <f t="shared" si="20"/>
        <v xml:space="preserve"> </v>
      </c>
      <c r="O236" s="24">
        <f t="shared" si="23"/>
        <v>0</v>
      </c>
      <c r="P236" s="28"/>
      <c r="Q236" s="28"/>
      <c r="R236" s="63">
        <f t="shared" si="24"/>
        <v>0</v>
      </c>
      <c r="S236" s="67" t="str">
        <f t="shared" si="21"/>
        <v/>
      </c>
      <c r="T236" s="25" t="str">
        <f>IF(R236&gt;0,IF(R236&gt;O236,"Fail",""),IF(F236="Vacant","",""))</f>
        <v/>
      </c>
      <c r="U236" s="85"/>
      <c r="V236" s="85"/>
      <c r="W236" s="85"/>
      <c r="X236" s="70"/>
      <c r="Y236" s="214"/>
      <c r="AA236" s="71">
        <f>IF(I236=1.5,$M$7,IF(I236=2.5,$N$7,IF(I236=3.5,$O$7,IF(I236=4.5,$P$7,IF(I236=5.5,$Q$7,IF(I236=6.5,$R$7,IF(I236=7.5,$S$7,IF(I236=8.5,$T$7,0))))))))</f>
        <v>0</v>
      </c>
      <c r="AB236" s="18">
        <f>IF(I236=1,$M$6,IF(I236=2,$N$6,IF(I236=3,$O$6,IF(I236=4,$P$6,IF(I236=5,$Q$6,IF(I236=6,$R$6,IF(I236=7,$S$6,IF(I236=8,$T$6,AA236))))))))</f>
        <v>0</v>
      </c>
      <c r="AC236" s="16">
        <f>IF(J236=1,$M$6,IF(J236=2,$N$6,IF(J236=3,$O$6,IF(J236=4,$P$6,IF(J236=5,$Q$6,IF(J236=6,$R$6,IF(J236=7,$S$6,IF(J236=8,$T$6,0))))))))</f>
        <v>0</v>
      </c>
      <c r="AD236" s="16">
        <f>(K236*AB236)</f>
        <v>0</v>
      </c>
    </row>
    <row r="237" spans="1:30" ht="12.75" customHeight="1" x14ac:dyDescent="0.4">
      <c r="A237" s="79">
        <f t="shared" si="25"/>
        <v>226</v>
      </c>
      <c r="B237" s="27"/>
      <c r="C237" s="126"/>
      <c r="D237" s="127"/>
      <c r="E237" s="127"/>
      <c r="F237" s="128"/>
      <c r="G237" s="82"/>
      <c r="H237" s="27"/>
      <c r="I237" s="64">
        <f t="shared" si="22"/>
        <v>0</v>
      </c>
      <c r="J237" s="112"/>
      <c r="K237" s="33"/>
      <c r="L237" s="110"/>
      <c r="M237" s="15">
        <f>IF(OR(C237="VACANT",K237=0),0,(L237/AC237))</f>
        <v>0</v>
      </c>
      <c r="N237" s="23" t="str">
        <f t="shared" si="20"/>
        <v xml:space="preserve"> </v>
      </c>
      <c r="O237" s="24">
        <f t="shared" si="23"/>
        <v>0</v>
      </c>
      <c r="P237" s="28"/>
      <c r="Q237" s="28"/>
      <c r="R237" s="63">
        <f t="shared" si="24"/>
        <v>0</v>
      </c>
      <c r="S237" s="67" t="str">
        <f t="shared" si="21"/>
        <v/>
      </c>
      <c r="T237" s="25" t="str">
        <f>IF(R237&gt;0,IF(R237&gt;O237,"Fail",""),IF(F237="Vacant","",""))</f>
        <v/>
      </c>
      <c r="U237" s="85"/>
      <c r="V237" s="85"/>
      <c r="W237" s="85"/>
      <c r="X237" s="70"/>
      <c r="Y237" s="214"/>
      <c r="AA237" s="71">
        <f>IF(I237=1.5,$M$7,IF(I237=2.5,$N$7,IF(I237=3.5,$O$7,IF(I237=4.5,$P$7,IF(I237=5.5,$Q$7,IF(I237=6.5,$R$7,IF(I237=7.5,$S$7,IF(I237=8.5,$T$7,0))))))))</f>
        <v>0</v>
      </c>
      <c r="AB237" s="18">
        <f>IF(I237=1,$M$6,IF(I237=2,$N$6,IF(I237=3,$O$6,IF(I237=4,$P$6,IF(I237=5,$Q$6,IF(I237=6,$R$6,IF(I237=7,$S$6,IF(I237=8,$T$6,AA237))))))))</f>
        <v>0</v>
      </c>
      <c r="AC237" s="16">
        <f>IF(J237=1,$M$6,IF(J237=2,$N$6,IF(J237=3,$O$6,IF(J237=4,$P$6,IF(J237=5,$Q$6,IF(J237=6,$R$6,IF(J237=7,$S$6,IF(J237=8,$T$6,0))))))))</f>
        <v>0</v>
      </c>
      <c r="AD237" s="16">
        <f>(K237*AB237)</f>
        <v>0</v>
      </c>
    </row>
    <row r="238" spans="1:30" ht="12.75" customHeight="1" x14ac:dyDescent="0.4">
      <c r="A238" s="79">
        <f t="shared" si="25"/>
        <v>227</v>
      </c>
      <c r="B238" s="27"/>
      <c r="C238" s="126"/>
      <c r="D238" s="127"/>
      <c r="E238" s="127"/>
      <c r="F238" s="128"/>
      <c r="G238" s="82"/>
      <c r="H238" s="27"/>
      <c r="I238" s="64">
        <f t="shared" si="22"/>
        <v>0</v>
      </c>
      <c r="J238" s="112"/>
      <c r="K238" s="33"/>
      <c r="L238" s="110"/>
      <c r="M238" s="15">
        <f>IF(OR(C238="VACANT",K238=0),0,(L238/AC238))</f>
        <v>0</v>
      </c>
      <c r="N238" s="23" t="str">
        <f t="shared" si="20"/>
        <v xml:space="preserve"> </v>
      </c>
      <c r="O238" s="24">
        <f t="shared" si="23"/>
        <v>0</v>
      </c>
      <c r="P238" s="28"/>
      <c r="Q238" s="28"/>
      <c r="R238" s="63">
        <f t="shared" si="24"/>
        <v>0</v>
      </c>
      <c r="S238" s="67" t="str">
        <f t="shared" si="21"/>
        <v/>
      </c>
      <c r="T238" s="25" t="str">
        <f>IF(R238&gt;0,IF(R238&gt;O238,"Fail",""),IF(F238="Vacant","",""))</f>
        <v/>
      </c>
      <c r="U238" s="85"/>
      <c r="V238" s="85"/>
      <c r="W238" s="85"/>
      <c r="X238" s="70"/>
      <c r="Y238" s="214"/>
      <c r="AA238" s="71">
        <f>IF(I238=1.5,$M$7,IF(I238=2.5,$N$7,IF(I238=3.5,$O$7,IF(I238=4.5,$P$7,IF(I238=5.5,$Q$7,IF(I238=6.5,$R$7,IF(I238=7.5,$S$7,IF(I238=8.5,$T$7,0))))))))</f>
        <v>0</v>
      </c>
      <c r="AB238" s="18">
        <f>IF(I238=1,$M$6,IF(I238=2,$N$6,IF(I238=3,$O$6,IF(I238=4,$P$6,IF(I238=5,$Q$6,IF(I238=6,$R$6,IF(I238=7,$S$6,IF(I238=8,$T$6,AA238))))))))</f>
        <v>0</v>
      </c>
      <c r="AC238" s="16">
        <f>IF(J238=1,$M$6,IF(J238=2,$N$6,IF(J238=3,$O$6,IF(J238=4,$P$6,IF(J238=5,$Q$6,IF(J238=6,$R$6,IF(J238=7,$S$6,IF(J238=8,$T$6,0))))))))</f>
        <v>0</v>
      </c>
      <c r="AD238" s="16">
        <f>(K238*AB238)</f>
        <v>0</v>
      </c>
    </row>
    <row r="239" spans="1:30" ht="12.75" customHeight="1" x14ac:dyDescent="0.4">
      <c r="A239" s="79">
        <f t="shared" si="25"/>
        <v>228</v>
      </c>
      <c r="B239" s="27"/>
      <c r="C239" s="126"/>
      <c r="D239" s="127"/>
      <c r="E239" s="127"/>
      <c r="F239" s="128"/>
      <c r="G239" s="82"/>
      <c r="H239" s="27"/>
      <c r="I239" s="64">
        <f t="shared" si="22"/>
        <v>0</v>
      </c>
      <c r="J239" s="112"/>
      <c r="K239" s="33"/>
      <c r="L239" s="110"/>
      <c r="M239" s="15">
        <f>IF(OR(C239="VACANT",K239=0),0,(L239/AC239))</f>
        <v>0</v>
      </c>
      <c r="N239" s="23" t="str">
        <f t="shared" si="20"/>
        <v xml:space="preserve"> </v>
      </c>
      <c r="O239" s="24">
        <f t="shared" si="23"/>
        <v>0</v>
      </c>
      <c r="P239" s="28"/>
      <c r="Q239" s="28"/>
      <c r="R239" s="63">
        <f t="shared" si="24"/>
        <v>0</v>
      </c>
      <c r="S239" s="67" t="str">
        <f t="shared" si="21"/>
        <v/>
      </c>
      <c r="T239" s="25" t="str">
        <f>IF(R239&gt;0,IF(R239&gt;O239,"Fail",""),IF(F239="Vacant","",""))</f>
        <v/>
      </c>
      <c r="U239" s="85"/>
      <c r="V239" s="85"/>
      <c r="W239" s="85"/>
      <c r="X239" s="70"/>
      <c r="Y239" s="214"/>
      <c r="AA239" s="71">
        <f>IF(I239=1.5,$M$7,IF(I239=2.5,$N$7,IF(I239=3.5,$O$7,IF(I239=4.5,$P$7,IF(I239=5.5,$Q$7,IF(I239=6.5,$R$7,IF(I239=7.5,$S$7,IF(I239=8.5,$T$7,0))))))))</f>
        <v>0</v>
      </c>
      <c r="AB239" s="18">
        <f>IF(I239=1,$M$6,IF(I239=2,$N$6,IF(I239=3,$O$6,IF(I239=4,$P$6,IF(I239=5,$Q$6,IF(I239=6,$R$6,IF(I239=7,$S$6,IF(I239=8,$T$6,AA239))))))))</f>
        <v>0</v>
      </c>
      <c r="AC239" s="16">
        <f>IF(J239=1,$M$6,IF(J239=2,$N$6,IF(J239=3,$O$6,IF(J239=4,$P$6,IF(J239=5,$Q$6,IF(J239=6,$R$6,IF(J239=7,$S$6,IF(J239=8,$T$6,0))))))))</f>
        <v>0</v>
      </c>
      <c r="AD239" s="16">
        <f>(K239*AB239)</f>
        <v>0</v>
      </c>
    </row>
    <row r="240" spans="1:30" ht="12.75" customHeight="1" x14ac:dyDescent="0.4">
      <c r="A240" s="79">
        <f t="shared" si="25"/>
        <v>229</v>
      </c>
      <c r="B240" s="27"/>
      <c r="C240" s="126"/>
      <c r="D240" s="127"/>
      <c r="E240" s="127"/>
      <c r="F240" s="128"/>
      <c r="G240" s="82"/>
      <c r="H240" s="27"/>
      <c r="I240" s="64">
        <f t="shared" si="22"/>
        <v>0</v>
      </c>
      <c r="J240" s="112"/>
      <c r="K240" s="33"/>
      <c r="L240" s="110"/>
      <c r="M240" s="15">
        <f>IF(OR(C240="VACANT",K240=0),0,(L240/AC240))</f>
        <v>0</v>
      </c>
      <c r="N240" s="23" t="str">
        <f t="shared" si="20"/>
        <v xml:space="preserve"> </v>
      </c>
      <c r="O240" s="24">
        <f t="shared" si="23"/>
        <v>0</v>
      </c>
      <c r="P240" s="28"/>
      <c r="Q240" s="28"/>
      <c r="R240" s="63">
        <f t="shared" si="24"/>
        <v>0</v>
      </c>
      <c r="S240" s="67" t="str">
        <f t="shared" si="21"/>
        <v/>
      </c>
      <c r="T240" s="25" t="str">
        <f>IF(R240&gt;0,IF(R240&gt;O240,"Fail",""),IF(F240="Vacant","",""))</f>
        <v/>
      </c>
      <c r="U240" s="85"/>
      <c r="V240" s="85"/>
      <c r="W240" s="85"/>
      <c r="X240" s="70"/>
      <c r="Y240" s="214"/>
      <c r="AA240" s="71">
        <f>IF(I240=1.5,$M$7,IF(I240=2.5,$N$7,IF(I240=3.5,$O$7,IF(I240=4.5,$P$7,IF(I240=5.5,$Q$7,IF(I240=6.5,$R$7,IF(I240=7.5,$S$7,IF(I240=8.5,$T$7,0))))))))</f>
        <v>0</v>
      </c>
      <c r="AB240" s="18">
        <f>IF(I240=1,$M$6,IF(I240=2,$N$6,IF(I240=3,$O$6,IF(I240=4,$P$6,IF(I240=5,$Q$6,IF(I240=6,$R$6,IF(I240=7,$S$6,IF(I240=8,$T$6,AA240))))))))</f>
        <v>0</v>
      </c>
      <c r="AC240" s="16">
        <f>IF(J240=1,$M$6,IF(J240=2,$N$6,IF(J240=3,$O$6,IF(J240=4,$P$6,IF(J240=5,$Q$6,IF(J240=6,$R$6,IF(J240=7,$S$6,IF(J240=8,$T$6,0))))))))</f>
        <v>0</v>
      </c>
      <c r="AD240" s="16">
        <f>(K240*AB240)</f>
        <v>0</v>
      </c>
    </row>
    <row r="241" spans="1:30" ht="12.75" customHeight="1" x14ac:dyDescent="0.4">
      <c r="A241" s="79">
        <f t="shared" si="25"/>
        <v>230</v>
      </c>
      <c r="B241" s="27"/>
      <c r="C241" s="126"/>
      <c r="D241" s="127"/>
      <c r="E241" s="127"/>
      <c r="F241" s="128"/>
      <c r="G241" s="82"/>
      <c r="H241" s="27"/>
      <c r="I241" s="64">
        <f t="shared" si="22"/>
        <v>0</v>
      </c>
      <c r="J241" s="112"/>
      <c r="K241" s="33"/>
      <c r="L241" s="110"/>
      <c r="M241" s="15">
        <f>IF(OR(C241="VACANT",K241=0),0,(L241/AC241))</f>
        <v>0</v>
      </c>
      <c r="N241" s="23" t="str">
        <f t="shared" si="20"/>
        <v xml:space="preserve"> </v>
      </c>
      <c r="O241" s="24">
        <f t="shared" si="23"/>
        <v>0</v>
      </c>
      <c r="P241" s="28"/>
      <c r="Q241" s="28"/>
      <c r="R241" s="63">
        <f t="shared" si="24"/>
        <v>0</v>
      </c>
      <c r="S241" s="67" t="str">
        <f t="shared" si="21"/>
        <v/>
      </c>
      <c r="T241" s="25" t="str">
        <f>IF(R241&gt;0,IF(R241&gt;O241,"Fail",""),IF(F241="Vacant","",""))</f>
        <v/>
      </c>
      <c r="U241" s="85"/>
      <c r="V241" s="85"/>
      <c r="W241" s="85"/>
      <c r="X241" s="70"/>
      <c r="Y241" s="214"/>
      <c r="AA241" s="71">
        <f>IF(I241=1.5,$M$7,IF(I241=2.5,$N$7,IF(I241=3.5,$O$7,IF(I241=4.5,$P$7,IF(I241=5.5,$Q$7,IF(I241=6.5,$R$7,IF(I241=7.5,$S$7,IF(I241=8.5,$T$7,0))))))))</f>
        <v>0</v>
      </c>
      <c r="AB241" s="18">
        <f>IF(I241=1,$M$6,IF(I241=2,$N$6,IF(I241=3,$O$6,IF(I241=4,$P$6,IF(I241=5,$Q$6,IF(I241=6,$R$6,IF(I241=7,$S$6,IF(I241=8,$T$6,AA241))))))))</f>
        <v>0</v>
      </c>
      <c r="AC241" s="16">
        <f>IF(J241=1,$M$6,IF(J241=2,$N$6,IF(J241=3,$O$6,IF(J241=4,$P$6,IF(J241=5,$Q$6,IF(J241=6,$R$6,IF(J241=7,$S$6,IF(J241=8,$T$6,0))))))))</f>
        <v>0</v>
      </c>
      <c r="AD241" s="16">
        <f>(K241*AB241)</f>
        <v>0</v>
      </c>
    </row>
    <row r="242" spans="1:30" ht="12.75" customHeight="1" x14ac:dyDescent="0.4">
      <c r="A242" s="79">
        <f t="shared" si="25"/>
        <v>231</v>
      </c>
      <c r="B242" s="27"/>
      <c r="C242" s="126"/>
      <c r="D242" s="127"/>
      <c r="E242" s="127"/>
      <c r="F242" s="128"/>
      <c r="G242" s="82"/>
      <c r="H242" s="27"/>
      <c r="I242" s="64">
        <f t="shared" si="22"/>
        <v>0</v>
      </c>
      <c r="J242" s="112"/>
      <c r="K242" s="33"/>
      <c r="L242" s="110"/>
      <c r="M242" s="15">
        <f>IF(OR(C242="VACANT",K242=0),0,(L242/AC242))</f>
        <v>0</v>
      </c>
      <c r="N242" s="23" t="str">
        <f t="shared" si="20"/>
        <v xml:space="preserve"> </v>
      </c>
      <c r="O242" s="24">
        <f t="shared" si="23"/>
        <v>0</v>
      </c>
      <c r="P242" s="28"/>
      <c r="Q242" s="28"/>
      <c r="R242" s="63">
        <f t="shared" si="24"/>
        <v>0</v>
      </c>
      <c r="S242" s="67" t="str">
        <f t="shared" si="21"/>
        <v/>
      </c>
      <c r="T242" s="25" t="str">
        <f>IF(R242&gt;0,IF(R242&gt;O242,"Fail",""),IF(F242="Vacant","",""))</f>
        <v/>
      </c>
      <c r="U242" s="85"/>
      <c r="V242" s="85"/>
      <c r="W242" s="85"/>
      <c r="X242" s="70"/>
      <c r="Y242" s="214"/>
      <c r="AA242" s="71">
        <f>IF(I242=1.5,$M$7,IF(I242=2.5,$N$7,IF(I242=3.5,$O$7,IF(I242=4.5,$P$7,IF(I242=5.5,$Q$7,IF(I242=6.5,$R$7,IF(I242=7.5,$S$7,IF(I242=8.5,$T$7,0))))))))</f>
        <v>0</v>
      </c>
      <c r="AB242" s="18">
        <f>IF(I242=1,$M$6,IF(I242=2,$N$6,IF(I242=3,$O$6,IF(I242=4,$P$6,IF(I242=5,$Q$6,IF(I242=6,$R$6,IF(I242=7,$S$6,IF(I242=8,$T$6,AA242))))))))</f>
        <v>0</v>
      </c>
      <c r="AC242" s="16">
        <f>IF(J242=1,$M$6,IF(J242=2,$N$6,IF(J242=3,$O$6,IF(J242=4,$P$6,IF(J242=5,$Q$6,IF(J242=6,$R$6,IF(J242=7,$S$6,IF(J242=8,$T$6,0))))))))</f>
        <v>0</v>
      </c>
      <c r="AD242" s="16">
        <f>(K242*AB242)</f>
        <v>0</v>
      </c>
    </row>
    <row r="243" spans="1:30" ht="12.75" customHeight="1" x14ac:dyDescent="0.4">
      <c r="A243" s="79">
        <f t="shared" si="25"/>
        <v>232</v>
      </c>
      <c r="B243" s="27"/>
      <c r="C243" s="126"/>
      <c r="D243" s="127"/>
      <c r="E243" s="127"/>
      <c r="F243" s="128"/>
      <c r="G243" s="82"/>
      <c r="H243" s="27"/>
      <c r="I243" s="64">
        <f t="shared" si="22"/>
        <v>0</v>
      </c>
      <c r="J243" s="112"/>
      <c r="K243" s="33"/>
      <c r="L243" s="110"/>
      <c r="M243" s="15">
        <f>IF(OR(C243="VACANT",K243=0),0,(L243/AC243))</f>
        <v>0</v>
      </c>
      <c r="N243" s="23" t="str">
        <f t="shared" si="20"/>
        <v xml:space="preserve"> </v>
      </c>
      <c r="O243" s="24">
        <f t="shared" si="23"/>
        <v>0</v>
      </c>
      <c r="P243" s="28"/>
      <c r="Q243" s="28"/>
      <c r="R243" s="63">
        <f t="shared" si="24"/>
        <v>0</v>
      </c>
      <c r="S243" s="67" t="str">
        <f t="shared" si="21"/>
        <v/>
      </c>
      <c r="T243" s="25" t="str">
        <f>IF(R243&gt;0,IF(R243&gt;O243,"Fail",""),IF(F243="Vacant","",""))</f>
        <v/>
      </c>
      <c r="U243" s="85"/>
      <c r="V243" s="85"/>
      <c r="W243" s="85"/>
      <c r="X243" s="70"/>
      <c r="Y243" s="214"/>
      <c r="AA243" s="71">
        <f>IF(I243=1.5,$M$7,IF(I243=2.5,$N$7,IF(I243=3.5,$O$7,IF(I243=4.5,$P$7,IF(I243=5.5,$Q$7,IF(I243=6.5,$R$7,IF(I243=7.5,$S$7,IF(I243=8.5,$T$7,0))))))))</f>
        <v>0</v>
      </c>
      <c r="AB243" s="18">
        <f>IF(I243=1,$M$6,IF(I243=2,$N$6,IF(I243=3,$O$6,IF(I243=4,$P$6,IF(I243=5,$Q$6,IF(I243=6,$R$6,IF(I243=7,$S$6,IF(I243=8,$T$6,AA243))))))))</f>
        <v>0</v>
      </c>
      <c r="AC243" s="16">
        <f>IF(J243=1,$M$6,IF(J243=2,$N$6,IF(J243=3,$O$6,IF(J243=4,$P$6,IF(J243=5,$Q$6,IF(J243=6,$R$6,IF(J243=7,$S$6,IF(J243=8,$T$6,0))))))))</f>
        <v>0</v>
      </c>
      <c r="AD243" s="16">
        <f>(K243*AB243)</f>
        <v>0</v>
      </c>
    </row>
    <row r="244" spans="1:30" ht="12.75" customHeight="1" x14ac:dyDescent="0.4">
      <c r="A244" s="79">
        <f t="shared" si="25"/>
        <v>233</v>
      </c>
      <c r="B244" s="27"/>
      <c r="C244" s="126"/>
      <c r="D244" s="127"/>
      <c r="E244" s="127"/>
      <c r="F244" s="128"/>
      <c r="G244" s="82"/>
      <c r="H244" s="27"/>
      <c r="I244" s="64">
        <f t="shared" si="22"/>
        <v>0</v>
      </c>
      <c r="J244" s="112"/>
      <c r="K244" s="33"/>
      <c r="L244" s="110"/>
      <c r="M244" s="15">
        <f>IF(OR(C244="VACANT",K244=0),0,(L244/AC244))</f>
        <v>0</v>
      </c>
      <c r="N244" s="23" t="str">
        <f t="shared" si="20"/>
        <v xml:space="preserve"> </v>
      </c>
      <c r="O244" s="24">
        <f t="shared" si="23"/>
        <v>0</v>
      </c>
      <c r="P244" s="28"/>
      <c r="Q244" s="28"/>
      <c r="R244" s="63">
        <f t="shared" si="24"/>
        <v>0</v>
      </c>
      <c r="S244" s="67" t="str">
        <f t="shared" si="21"/>
        <v/>
      </c>
      <c r="T244" s="25" t="str">
        <f>IF(R244&gt;0,IF(R244&gt;O244,"Fail",""),IF(F244="Vacant","",""))</f>
        <v/>
      </c>
      <c r="U244" s="85"/>
      <c r="V244" s="85"/>
      <c r="W244" s="85"/>
      <c r="X244" s="70"/>
      <c r="Y244" s="214"/>
      <c r="AA244" s="71">
        <f>IF(I244=1.5,$M$7,IF(I244=2.5,$N$7,IF(I244=3.5,$O$7,IF(I244=4.5,$P$7,IF(I244=5.5,$Q$7,IF(I244=6.5,$R$7,IF(I244=7.5,$S$7,IF(I244=8.5,$T$7,0))))))))</f>
        <v>0</v>
      </c>
      <c r="AB244" s="18">
        <f>IF(I244=1,$M$6,IF(I244=2,$N$6,IF(I244=3,$O$6,IF(I244=4,$P$6,IF(I244=5,$Q$6,IF(I244=6,$R$6,IF(I244=7,$S$6,IF(I244=8,$T$6,AA244))))))))</f>
        <v>0</v>
      </c>
      <c r="AC244" s="16">
        <f>IF(J244=1,$M$6,IF(J244=2,$N$6,IF(J244=3,$O$6,IF(J244=4,$P$6,IF(J244=5,$Q$6,IF(J244=6,$R$6,IF(J244=7,$S$6,IF(J244=8,$T$6,0))))))))</f>
        <v>0</v>
      </c>
      <c r="AD244" s="16">
        <f>(K244*AB244)</f>
        <v>0</v>
      </c>
    </row>
    <row r="245" spans="1:30" ht="12.75" customHeight="1" x14ac:dyDescent="0.4">
      <c r="A245" s="79">
        <f t="shared" si="25"/>
        <v>234</v>
      </c>
      <c r="B245" s="27"/>
      <c r="C245" s="126"/>
      <c r="D245" s="127"/>
      <c r="E245" s="127"/>
      <c r="F245" s="128"/>
      <c r="G245" s="82"/>
      <c r="H245" s="27"/>
      <c r="I245" s="64">
        <f t="shared" si="22"/>
        <v>0</v>
      </c>
      <c r="J245" s="112"/>
      <c r="K245" s="33"/>
      <c r="L245" s="110"/>
      <c r="M245" s="15">
        <f>IF(OR(C245="VACANT",K245=0),0,(L245/AC245))</f>
        <v>0</v>
      </c>
      <c r="N245" s="23" t="str">
        <f t="shared" si="20"/>
        <v xml:space="preserve"> </v>
      </c>
      <c r="O245" s="24">
        <f t="shared" si="23"/>
        <v>0</v>
      </c>
      <c r="P245" s="28"/>
      <c r="Q245" s="28"/>
      <c r="R245" s="63">
        <f t="shared" si="24"/>
        <v>0</v>
      </c>
      <c r="S245" s="67" t="str">
        <f t="shared" si="21"/>
        <v/>
      </c>
      <c r="T245" s="25" t="str">
        <f>IF(R245&gt;0,IF(R245&gt;O245,"Fail",""),IF(F245="Vacant","",""))</f>
        <v/>
      </c>
      <c r="U245" s="85"/>
      <c r="V245" s="85"/>
      <c r="W245" s="85"/>
      <c r="X245" s="70"/>
      <c r="Y245" s="214"/>
      <c r="AA245" s="71">
        <f>IF(I245=1.5,$M$7,IF(I245=2.5,$N$7,IF(I245=3.5,$O$7,IF(I245=4.5,$P$7,IF(I245=5.5,$Q$7,IF(I245=6.5,$R$7,IF(I245=7.5,$S$7,IF(I245=8.5,$T$7,0))))))))</f>
        <v>0</v>
      </c>
      <c r="AB245" s="18">
        <f>IF(I245=1,$M$6,IF(I245=2,$N$6,IF(I245=3,$O$6,IF(I245=4,$P$6,IF(I245=5,$Q$6,IF(I245=6,$R$6,IF(I245=7,$S$6,IF(I245=8,$T$6,AA245))))))))</f>
        <v>0</v>
      </c>
      <c r="AC245" s="16">
        <f>IF(J245=1,$M$6,IF(J245=2,$N$6,IF(J245=3,$O$6,IF(J245=4,$P$6,IF(J245=5,$Q$6,IF(J245=6,$R$6,IF(J245=7,$S$6,IF(J245=8,$T$6,0))))))))</f>
        <v>0</v>
      </c>
      <c r="AD245" s="16">
        <f>(K245*AB245)</f>
        <v>0</v>
      </c>
    </row>
    <row r="246" spans="1:30" ht="12.75" customHeight="1" x14ac:dyDescent="0.4">
      <c r="A246" s="79">
        <f t="shared" si="25"/>
        <v>235</v>
      </c>
      <c r="B246" s="27"/>
      <c r="C246" s="126"/>
      <c r="D246" s="127"/>
      <c r="E246" s="127"/>
      <c r="F246" s="128"/>
      <c r="G246" s="82"/>
      <c r="H246" s="27"/>
      <c r="I246" s="64">
        <f t="shared" si="22"/>
        <v>0</v>
      </c>
      <c r="J246" s="112"/>
      <c r="K246" s="33"/>
      <c r="L246" s="110"/>
      <c r="M246" s="15">
        <f>IF(OR(C246="VACANT",K246=0),0,(L246/AC246))</f>
        <v>0</v>
      </c>
      <c r="N246" s="23" t="str">
        <f t="shared" si="20"/>
        <v xml:space="preserve"> </v>
      </c>
      <c r="O246" s="24">
        <f t="shared" si="23"/>
        <v>0</v>
      </c>
      <c r="P246" s="28"/>
      <c r="Q246" s="28"/>
      <c r="R246" s="63">
        <f t="shared" si="24"/>
        <v>0</v>
      </c>
      <c r="S246" s="67" t="str">
        <f t="shared" si="21"/>
        <v/>
      </c>
      <c r="T246" s="25" t="str">
        <f>IF(R246&gt;0,IF(R246&gt;O246,"Fail",""),IF(F246="Vacant","",""))</f>
        <v/>
      </c>
      <c r="U246" s="85"/>
      <c r="V246" s="85"/>
      <c r="W246" s="85"/>
      <c r="X246" s="70"/>
      <c r="Y246" s="214"/>
      <c r="AA246" s="71">
        <f>IF(I246=1.5,$M$7,IF(I246=2.5,$N$7,IF(I246=3.5,$O$7,IF(I246=4.5,$P$7,IF(I246=5.5,$Q$7,IF(I246=6.5,$R$7,IF(I246=7.5,$S$7,IF(I246=8.5,$T$7,0))))))))</f>
        <v>0</v>
      </c>
      <c r="AB246" s="18">
        <f>IF(I246=1,$M$6,IF(I246=2,$N$6,IF(I246=3,$O$6,IF(I246=4,$P$6,IF(I246=5,$Q$6,IF(I246=6,$R$6,IF(I246=7,$S$6,IF(I246=8,$T$6,AA246))))))))</f>
        <v>0</v>
      </c>
      <c r="AC246" s="16">
        <f>IF(J246=1,$M$6,IF(J246=2,$N$6,IF(J246=3,$O$6,IF(J246=4,$P$6,IF(J246=5,$Q$6,IF(J246=6,$R$6,IF(J246=7,$S$6,IF(J246=8,$T$6,0))))))))</f>
        <v>0</v>
      </c>
      <c r="AD246" s="16">
        <f>(K246*AB246)</f>
        <v>0</v>
      </c>
    </row>
    <row r="247" spans="1:30" ht="12.75" customHeight="1" x14ac:dyDescent="0.4">
      <c r="A247" s="79">
        <f t="shared" si="25"/>
        <v>236</v>
      </c>
      <c r="B247" s="27"/>
      <c r="C247" s="126"/>
      <c r="D247" s="127"/>
      <c r="E247" s="127"/>
      <c r="F247" s="128"/>
      <c r="G247" s="82"/>
      <c r="H247" s="27"/>
      <c r="I247" s="64">
        <f t="shared" si="22"/>
        <v>0</v>
      </c>
      <c r="J247" s="112"/>
      <c r="K247" s="33"/>
      <c r="L247" s="110"/>
      <c r="M247" s="15">
        <f>IF(OR(C247="VACANT",K247=0),0,(L247/AC247))</f>
        <v>0</v>
      </c>
      <c r="N247" s="23" t="str">
        <f t="shared" si="20"/>
        <v xml:space="preserve"> </v>
      </c>
      <c r="O247" s="24">
        <f t="shared" si="23"/>
        <v>0</v>
      </c>
      <c r="P247" s="28"/>
      <c r="Q247" s="28"/>
      <c r="R247" s="63">
        <f t="shared" si="24"/>
        <v>0</v>
      </c>
      <c r="S247" s="67" t="str">
        <f t="shared" si="21"/>
        <v/>
      </c>
      <c r="T247" s="25" t="str">
        <f>IF(R247&gt;0,IF(R247&gt;O247,"Fail",""),IF(F247="Vacant","",""))</f>
        <v/>
      </c>
      <c r="U247" s="85"/>
      <c r="V247" s="85"/>
      <c r="W247" s="85"/>
      <c r="X247" s="70"/>
      <c r="Y247" s="214"/>
      <c r="AA247" s="71">
        <f>IF(I247=1.5,$M$7,IF(I247=2.5,$N$7,IF(I247=3.5,$O$7,IF(I247=4.5,$P$7,IF(I247=5.5,$Q$7,IF(I247=6.5,$R$7,IF(I247=7.5,$S$7,IF(I247=8.5,$T$7,0))))))))</f>
        <v>0</v>
      </c>
      <c r="AB247" s="18">
        <f>IF(I247=1,$M$6,IF(I247=2,$N$6,IF(I247=3,$O$6,IF(I247=4,$P$6,IF(I247=5,$Q$6,IF(I247=6,$R$6,IF(I247=7,$S$6,IF(I247=8,$T$6,AA247))))))))</f>
        <v>0</v>
      </c>
      <c r="AC247" s="16">
        <f>IF(J247=1,$M$6,IF(J247=2,$N$6,IF(J247=3,$O$6,IF(J247=4,$P$6,IF(J247=5,$Q$6,IF(J247=6,$R$6,IF(J247=7,$S$6,IF(J247=8,$T$6,0))))))))</f>
        <v>0</v>
      </c>
      <c r="AD247" s="16">
        <f>(K247*AB247)</f>
        <v>0</v>
      </c>
    </row>
    <row r="248" spans="1:30" ht="12.75" customHeight="1" x14ac:dyDescent="0.4">
      <c r="A248" s="79">
        <f t="shared" si="25"/>
        <v>237</v>
      </c>
      <c r="B248" s="27"/>
      <c r="C248" s="126"/>
      <c r="D248" s="127"/>
      <c r="E248" s="127"/>
      <c r="F248" s="128"/>
      <c r="G248" s="82"/>
      <c r="H248" s="27"/>
      <c r="I248" s="64">
        <f t="shared" si="22"/>
        <v>0</v>
      </c>
      <c r="J248" s="112"/>
      <c r="K248" s="33"/>
      <c r="L248" s="110"/>
      <c r="M248" s="15">
        <f>IF(OR(C248="VACANT",K248=0),0,(L248/AC248))</f>
        <v>0</v>
      </c>
      <c r="N248" s="23" t="str">
        <f t="shared" si="20"/>
        <v xml:space="preserve"> </v>
      </c>
      <c r="O248" s="24">
        <f t="shared" si="23"/>
        <v>0</v>
      </c>
      <c r="P248" s="28"/>
      <c r="Q248" s="28"/>
      <c r="R248" s="63">
        <f t="shared" si="24"/>
        <v>0</v>
      </c>
      <c r="S248" s="67" t="str">
        <f t="shared" si="21"/>
        <v/>
      </c>
      <c r="T248" s="25" t="str">
        <f>IF(R248&gt;0,IF(R248&gt;O248,"Fail",""),IF(F248="Vacant","",""))</f>
        <v/>
      </c>
      <c r="U248" s="85"/>
      <c r="V248" s="85"/>
      <c r="W248" s="85"/>
      <c r="X248" s="70"/>
      <c r="Y248" s="214"/>
      <c r="AA248" s="71">
        <f>IF(I248=1.5,$M$7,IF(I248=2.5,$N$7,IF(I248=3.5,$O$7,IF(I248=4.5,$P$7,IF(I248=5.5,$Q$7,IF(I248=6.5,$R$7,IF(I248=7.5,$S$7,IF(I248=8.5,$T$7,0))))))))</f>
        <v>0</v>
      </c>
      <c r="AB248" s="18">
        <f>IF(I248=1,$M$6,IF(I248=2,$N$6,IF(I248=3,$O$6,IF(I248=4,$P$6,IF(I248=5,$Q$6,IF(I248=6,$R$6,IF(I248=7,$S$6,IF(I248=8,$T$6,AA248))))))))</f>
        <v>0</v>
      </c>
      <c r="AC248" s="16">
        <f>IF(J248=1,$M$6,IF(J248=2,$N$6,IF(J248=3,$O$6,IF(J248=4,$P$6,IF(J248=5,$Q$6,IF(J248=6,$R$6,IF(J248=7,$S$6,IF(J248=8,$T$6,0))))))))</f>
        <v>0</v>
      </c>
      <c r="AD248" s="16">
        <f>(K248*AB248)</f>
        <v>0</v>
      </c>
    </row>
    <row r="249" spans="1:30" ht="12.75" customHeight="1" x14ac:dyDescent="0.4">
      <c r="A249" s="79">
        <f t="shared" si="25"/>
        <v>238</v>
      </c>
      <c r="B249" s="27"/>
      <c r="C249" s="126"/>
      <c r="D249" s="127"/>
      <c r="E249" s="127"/>
      <c r="F249" s="128"/>
      <c r="G249" s="82"/>
      <c r="H249" s="27"/>
      <c r="I249" s="64">
        <f t="shared" si="22"/>
        <v>0</v>
      </c>
      <c r="J249" s="112"/>
      <c r="K249" s="33"/>
      <c r="L249" s="110"/>
      <c r="M249" s="15">
        <f>IF(OR(C249="VACANT",K249=0),0,(L249/AC249))</f>
        <v>0</v>
      </c>
      <c r="N249" s="23" t="str">
        <f t="shared" si="20"/>
        <v xml:space="preserve"> </v>
      </c>
      <c r="O249" s="24">
        <f t="shared" si="23"/>
        <v>0</v>
      </c>
      <c r="P249" s="28"/>
      <c r="Q249" s="28"/>
      <c r="R249" s="63">
        <f t="shared" si="24"/>
        <v>0</v>
      </c>
      <c r="S249" s="67" t="str">
        <f t="shared" si="21"/>
        <v/>
      </c>
      <c r="T249" s="25" t="str">
        <f>IF(R249&gt;0,IF(R249&gt;O249,"Fail",""),IF(F249="Vacant","",""))</f>
        <v/>
      </c>
      <c r="U249" s="85"/>
      <c r="V249" s="85"/>
      <c r="W249" s="85"/>
      <c r="X249" s="70"/>
      <c r="Y249" s="214"/>
      <c r="AA249" s="71">
        <f>IF(I249=1.5,$M$7,IF(I249=2.5,$N$7,IF(I249=3.5,$O$7,IF(I249=4.5,$P$7,IF(I249=5.5,$Q$7,IF(I249=6.5,$R$7,IF(I249=7.5,$S$7,IF(I249=8.5,$T$7,0))))))))</f>
        <v>0</v>
      </c>
      <c r="AB249" s="18">
        <f>IF(I249=1,$M$6,IF(I249=2,$N$6,IF(I249=3,$O$6,IF(I249=4,$P$6,IF(I249=5,$Q$6,IF(I249=6,$R$6,IF(I249=7,$S$6,IF(I249=8,$T$6,AA249))))))))</f>
        <v>0</v>
      </c>
      <c r="AC249" s="16">
        <f>IF(J249=1,$M$6,IF(J249=2,$N$6,IF(J249=3,$O$6,IF(J249=4,$P$6,IF(J249=5,$Q$6,IF(J249=6,$R$6,IF(J249=7,$S$6,IF(J249=8,$T$6,0))))))))</f>
        <v>0</v>
      </c>
      <c r="AD249" s="16">
        <f>(K249*AB249)</f>
        <v>0</v>
      </c>
    </row>
    <row r="250" spans="1:30" ht="12.75" customHeight="1" x14ac:dyDescent="0.4">
      <c r="A250" s="79">
        <f t="shared" si="25"/>
        <v>239</v>
      </c>
      <c r="B250" s="27"/>
      <c r="C250" s="126"/>
      <c r="D250" s="127"/>
      <c r="E250" s="127"/>
      <c r="F250" s="128"/>
      <c r="G250" s="82"/>
      <c r="H250" s="27"/>
      <c r="I250" s="64">
        <f t="shared" si="22"/>
        <v>0</v>
      </c>
      <c r="J250" s="112"/>
      <c r="K250" s="33"/>
      <c r="L250" s="110"/>
      <c r="M250" s="15">
        <f>IF(OR(C250="VACANT",K250=0),0,(L250/AC250))</f>
        <v>0</v>
      </c>
      <c r="N250" s="23" t="str">
        <f t="shared" si="20"/>
        <v xml:space="preserve"> </v>
      </c>
      <c r="O250" s="24">
        <f t="shared" si="23"/>
        <v>0</v>
      </c>
      <c r="P250" s="28"/>
      <c r="Q250" s="28"/>
      <c r="R250" s="63">
        <f t="shared" si="24"/>
        <v>0</v>
      </c>
      <c r="S250" s="67" t="str">
        <f t="shared" si="21"/>
        <v/>
      </c>
      <c r="T250" s="25" t="str">
        <f>IF(R250&gt;0,IF(R250&gt;O250,"Fail",""),IF(F250="Vacant","",""))</f>
        <v/>
      </c>
      <c r="U250" s="85"/>
      <c r="V250" s="85"/>
      <c r="W250" s="85"/>
      <c r="X250" s="70"/>
      <c r="Y250" s="214"/>
      <c r="AA250" s="71">
        <f>IF(I250=1.5,$M$7,IF(I250=2.5,$N$7,IF(I250=3.5,$O$7,IF(I250=4.5,$P$7,IF(I250=5.5,$Q$7,IF(I250=6.5,$R$7,IF(I250=7.5,$S$7,IF(I250=8.5,$T$7,0))))))))</f>
        <v>0</v>
      </c>
      <c r="AB250" s="18">
        <f>IF(I250=1,$M$6,IF(I250=2,$N$6,IF(I250=3,$O$6,IF(I250=4,$P$6,IF(I250=5,$Q$6,IF(I250=6,$R$6,IF(I250=7,$S$6,IF(I250=8,$T$6,AA250))))))))</f>
        <v>0</v>
      </c>
      <c r="AC250" s="16">
        <f>IF(J250=1,$M$6,IF(J250=2,$N$6,IF(J250=3,$O$6,IF(J250=4,$P$6,IF(J250=5,$Q$6,IF(J250=6,$R$6,IF(J250=7,$S$6,IF(J250=8,$T$6,0))))))))</f>
        <v>0</v>
      </c>
      <c r="AD250" s="16">
        <f>(K250*AB250)</f>
        <v>0</v>
      </c>
    </row>
    <row r="251" spans="1:30" ht="12.75" customHeight="1" x14ac:dyDescent="0.4">
      <c r="A251" s="79">
        <f t="shared" si="25"/>
        <v>240</v>
      </c>
      <c r="B251" s="27"/>
      <c r="C251" s="126"/>
      <c r="D251" s="127"/>
      <c r="E251" s="127"/>
      <c r="F251" s="128"/>
      <c r="G251" s="82"/>
      <c r="H251" s="27"/>
      <c r="I251" s="64">
        <f t="shared" si="22"/>
        <v>0</v>
      </c>
      <c r="J251" s="112"/>
      <c r="K251" s="33"/>
      <c r="L251" s="110"/>
      <c r="M251" s="15">
        <f>IF(OR(C251="VACANT",K251=0),0,(L251/AC251))</f>
        <v>0</v>
      </c>
      <c r="N251" s="23" t="str">
        <f t="shared" si="20"/>
        <v xml:space="preserve"> </v>
      </c>
      <c r="O251" s="24">
        <f t="shared" si="23"/>
        <v>0</v>
      </c>
      <c r="P251" s="28"/>
      <c r="Q251" s="28"/>
      <c r="R251" s="63">
        <f t="shared" si="24"/>
        <v>0</v>
      </c>
      <c r="S251" s="67" t="str">
        <f t="shared" si="21"/>
        <v/>
      </c>
      <c r="T251" s="25" t="str">
        <f>IF(R251&gt;0,IF(R251&gt;O251,"Fail",""),IF(F251="Vacant","",""))</f>
        <v/>
      </c>
      <c r="U251" s="85"/>
      <c r="V251" s="85"/>
      <c r="W251" s="85"/>
      <c r="X251" s="70"/>
      <c r="Y251" s="214"/>
      <c r="AA251" s="71">
        <f>IF(I251=1.5,$M$7,IF(I251=2.5,$N$7,IF(I251=3.5,$O$7,IF(I251=4.5,$P$7,IF(I251=5.5,$Q$7,IF(I251=6.5,$R$7,IF(I251=7.5,$S$7,IF(I251=8.5,$T$7,0))))))))</f>
        <v>0</v>
      </c>
      <c r="AB251" s="18">
        <f>IF(I251=1,$M$6,IF(I251=2,$N$6,IF(I251=3,$O$6,IF(I251=4,$P$6,IF(I251=5,$Q$6,IF(I251=6,$R$6,IF(I251=7,$S$6,IF(I251=8,$T$6,AA251))))))))</f>
        <v>0</v>
      </c>
      <c r="AC251" s="16">
        <f>IF(J251=1,$M$6,IF(J251=2,$N$6,IF(J251=3,$O$6,IF(J251=4,$P$6,IF(J251=5,$Q$6,IF(J251=6,$R$6,IF(J251=7,$S$6,IF(J251=8,$T$6,0))))))))</f>
        <v>0</v>
      </c>
      <c r="AD251" s="16">
        <f>(K251*AB251)</f>
        <v>0</v>
      </c>
    </row>
    <row r="252" spans="1:30" ht="12.75" customHeight="1" x14ac:dyDescent="0.4">
      <c r="A252" s="79">
        <f t="shared" si="25"/>
        <v>241</v>
      </c>
      <c r="B252" s="27"/>
      <c r="C252" s="126"/>
      <c r="D252" s="127"/>
      <c r="E252" s="127"/>
      <c r="F252" s="128"/>
      <c r="G252" s="82"/>
      <c r="H252" s="27"/>
      <c r="I252" s="64">
        <f t="shared" si="22"/>
        <v>0</v>
      </c>
      <c r="J252" s="112"/>
      <c r="K252" s="33"/>
      <c r="L252" s="110"/>
      <c r="M252" s="15">
        <f>IF(OR(C252="VACANT",K252=0),0,(L252/AC252))</f>
        <v>0</v>
      </c>
      <c r="N252" s="23" t="str">
        <f t="shared" si="20"/>
        <v xml:space="preserve"> </v>
      </c>
      <c r="O252" s="24">
        <f t="shared" si="23"/>
        <v>0</v>
      </c>
      <c r="P252" s="28"/>
      <c r="Q252" s="28"/>
      <c r="R252" s="63">
        <f t="shared" si="24"/>
        <v>0</v>
      </c>
      <c r="S252" s="67" t="str">
        <f t="shared" si="21"/>
        <v/>
      </c>
      <c r="T252" s="25" t="str">
        <f>IF(R252&gt;0,IF(R252&gt;O252,"Fail",""),IF(F252="Vacant","",""))</f>
        <v/>
      </c>
      <c r="U252" s="85"/>
      <c r="V252" s="85"/>
      <c r="W252" s="85"/>
      <c r="X252" s="70"/>
      <c r="Y252" s="214"/>
      <c r="AA252" s="71">
        <f>IF(I252=1.5,$M$7,IF(I252=2.5,$N$7,IF(I252=3.5,$O$7,IF(I252=4.5,$P$7,IF(I252=5.5,$Q$7,IF(I252=6.5,$R$7,IF(I252=7.5,$S$7,IF(I252=8.5,$T$7,0))))))))</f>
        <v>0</v>
      </c>
      <c r="AB252" s="18">
        <f>IF(I252=1,$M$6,IF(I252=2,$N$6,IF(I252=3,$O$6,IF(I252=4,$P$6,IF(I252=5,$Q$6,IF(I252=6,$R$6,IF(I252=7,$S$6,IF(I252=8,$T$6,AA252))))))))</f>
        <v>0</v>
      </c>
      <c r="AC252" s="16">
        <f>IF(J252=1,$M$6,IF(J252=2,$N$6,IF(J252=3,$O$6,IF(J252=4,$P$6,IF(J252=5,$Q$6,IF(J252=6,$R$6,IF(J252=7,$S$6,IF(J252=8,$T$6,0))))))))</f>
        <v>0</v>
      </c>
      <c r="AD252" s="16">
        <f>(K252*AB252)</f>
        <v>0</v>
      </c>
    </row>
    <row r="253" spans="1:30" ht="12.75" customHeight="1" x14ac:dyDescent="0.4">
      <c r="A253" s="79">
        <f t="shared" si="25"/>
        <v>242</v>
      </c>
      <c r="B253" s="27"/>
      <c r="C253" s="126"/>
      <c r="D253" s="127"/>
      <c r="E253" s="127"/>
      <c r="F253" s="128"/>
      <c r="G253" s="82"/>
      <c r="H253" s="27"/>
      <c r="I253" s="64">
        <f t="shared" si="22"/>
        <v>0</v>
      </c>
      <c r="J253" s="112"/>
      <c r="K253" s="33"/>
      <c r="L253" s="110"/>
      <c r="M253" s="15">
        <f>IF(OR(C253="VACANT",K253=0),0,(L253/AC253))</f>
        <v>0</v>
      </c>
      <c r="N253" s="23" t="str">
        <f t="shared" si="20"/>
        <v xml:space="preserve"> </v>
      </c>
      <c r="O253" s="24">
        <f t="shared" si="23"/>
        <v>0</v>
      </c>
      <c r="P253" s="28"/>
      <c r="Q253" s="28"/>
      <c r="R253" s="63">
        <f t="shared" si="24"/>
        <v>0</v>
      </c>
      <c r="S253" s="67" t="str">
        <f t="shared" si="21"/>
        <v/>
      </c>
      <c r="T253" s="25" t="str">
        <f>IF(R253&gt;0,IF(R253&gt;O253,"Fail",""),IF(F253="Vacant","",""))</f>
        <v/>
      </c>
      <c r="U253" s="85"/>
      <c r="V253" s="85"/>
      <c r="W253" s="85"/>
      <c r="X253" s="70"/>
      <c r="Y253" s="214"/>
      <c r="AA253" s="71">
        <f>IF(I253=1.5,$M$7,IF(I253=2.5,$N$7,IF(I253=3.5,$O$7,IF(I253=4.5,$P$7,IF(I253=5.5,$Q$7,IF(I253=6.5,$R$7,IF(I253=7.5,$S$7,IF(I253=8.5,$T$7,0))))))))</f>
        <v>0</v>
      </c>
      <c r="AB253" s="18">
        <f>IF(I253=1,$M$6,IF(I253=2,$N$6,IF(I253=3,$O$6,IF(I253=4,$P$6,IF(I253=5,$Q$6,IF(I253=6,$R$6,IF(I253=7,$S$6,IF(I253=8,$T$6,AA253))))))))</f>
        <v>0</v>
      </c>
      <c r="AC253" s="16">
        <f>IF(J253=1,$M$6,IF(J253=2,$N$6,IF(J253=3,$O$6,IF(J253=4,$P$6,IF(J253=5,$Q$6,IF(J253=6,$R$6,IF(J253=7,$S$6,IF(J253=8,$T$6,0))))))))</f>
        <v>0</v>
      </c>
      <c r="AD253" s="16">
        <f>(K253*AB253)</f>
        <v>0</v>
      </c>
    </row>
    <row r="254" spans="1:30" ht="12.75" customHeight="1" x14ac:dyDescent="0.4">
      <c r="A254" s="79">
        <f t="shared" si="25"/>
        <v>243</v>
      </c>
      <c r="B254" s="27"/>
      <c r="C254" s="126"/>
      <c r="D254" s="127"/>
      <c r="E254" s="127"/>
      <c r="F254" s="128"/>
      <c r="G254" s="82"/>
      <c r="H254" s="27"/>
      <c r="I254" s="64">
        <f t="shared" si="22"/>
        <v>0</v>
      </c>
      <c r="J254" s="112"/>
      <c r="K254" s="33"/>
      <c r="L254" s="110"/>
      <c r="M254" s="15">
        <f>IF(OR(C254="VACANT",K254=0),0,(L254/AC254))</f>
        <v>0</v>
      </c>
      <c r="N254" s="23" t="str">
        <f t="shared" si="20"/>
        <v xml:space="preserve"> </v>
      </c>
      <c r="O254" s="24">
        <f t="shared" si="23"/>
        <v>0</v>
      </c>
      <c r="P254" s="28"/>
      <c r="Q254" s="28"/>
      <c r="R254" s="63">
        <f t="shared" si="24"/>
        <v>0</v>
      </c>
      <c r="S254" s="67" t="str">
        <f t="shared" si="21"/>
        <v/>
      </c>
      <c r="T254" s="25" t="str">
        <f>IF(R254&gt;0,IF(R254&gt;O254,"Fail",""),IF(F254="Vacant","",""))</f>
        <v/>
      </c>
      <c r="U254" s="85"/>
      <c r="V254" s="85"/>
      <c r="W254" s="85"/>
      <c r="X254" s="70"/>
      <c r="Y254" s="214"/>
      <c r="AA254" s="71">
        <f>IF(I254=1.5,$M$7,IF(I254=2.5,$N$7,IF(I254=3.5,$O$7,IF(I254=4.5,$P$7,IF(I254=5.5,$Q$7,IF(I254=6.5,$R$7,IF(I254=7.5,$S$7,IF(I254=8.5,$T$7,0))))))))</f>
        <v>0</v>
      </c>
      <c r="AB254" s="18">
        <f>IF(I254=1,$M$6,IF(I254=2,$N$6,IF(I254=3,$O$6,IF(I254=4,$P$6,IF(I254=5,$Q$6,IF(I254=6,$R$6,IF(I254=7,$S$6,IF(I254=8,$T$6,AA254))))))))</f>
        <v>0</v>
      </c>
      <c r="AC254" s="16">
        <f>IF(J254=1,$M$6,IF(J254=2,$N$6,IF(J254=3,$O$6,IF(J254=4,$P$6,IF(J254=5,$Q$6,IF(J254=6,$R$6,IF(J254=7,$S$6,IF(J254=8,$T$6,0))))))))</f>
        <v>0</v>
      </c>
      <c r="AD254" s="16">
        <f>(K254*AB254)</f>
        <v>0</v>
      </c>
    </row>
    <row r="255" spans="1:30" ht="12.75" customHeight="1" x14ac:dyDescent="0.4">
      <c r="A255" s="79">
        <f t="shared" si="25"/>
        <v>244</v>
      </c>
      <c r="B255" s="27"/>
      <c r="C255" s="126"/>
      <c r="D255" s="127"/>
      <c r="E255" s="127"/>
      <c r="F255" s="128"/>
      <c r="G255" s="82"/>
      <c r="H255" s="27"/>
      <c r="I255" s="64">
        <f t="shared" si="22"/>
        <v>0</v>
      </c>
      <c r="J255" s="112"/>
      <c r="K255" s="33"/>
      <c r="L255" s="110"/>
      <c r="M255" s="15">
        <f>IF(OR(C255="VACANT",K255=0),0,(L255/AC255))</f>
        <v>0</v>
      </c>
      <c r="N255" s="23" t="str">
        <f t="shared" si="20"/>
        <v xml:space="preserve"> </v>
      </c>
      <c r="O255" s="24">
        <f t="shared" si="23"/>
        <v>0</v>
      </c>
      <c r="P255" s="28"/>
      <c r="Q255" s="28"/>
      <c r="R255" s="63">
        <f t="shared" si="24"/>
        <v>0</v>
      </c>
      <c r="S255" s="67" t="str">
        <f t="shared" si="21"/>
        <v/>
      </c>
      <c r="T255" s="25" t="str">
        <f>IF(R255&gt;0,IF(R255&gt;O255,"Fail",""),IF(F255="Vacant","",""))</f>
        <v/>
      </c>
      <c r="U255" s="85"/>
      <c r="V255" s="85"/>
      <c r="W255" s="85"/>
      <c r="X255" s="70"/>
      <c r="Y255" s="214"/>
      <c r="AA255" s="71">
        <f>IF(I255=1.5,$M$7,IF(I255=2.5,$N$7,IF(I255=3.5,$O$7,IF(I255=4.5,$P$7,IF(I255=5.5,$Q$7,IF(I255=6.5,$R$7,IF(I255=7.5,$S$7,IF(I255=8.5,$T$7,0))))))))</f>
        <v>0</v>
      </c>
      <c r="AB255" s="18">
        <f>IF(I255=1,$M$6,IF(I255=2,$N$6,IF(I255=3,$O$6,IF(I255=4,$P$6,IF(I255=5,$Q$6,IF(I255=6,$R$6,IF(I255=7,$S$6,IF(I255=8,$T$6,AA255))))))))</f>
        <v>0</v>
      </c>
      <c r="AC255" s="16">
        <f>IF(J255=1,$M$6,IF(J255=2,$N$6,IF(J255=3,$O$6,IF(J255=4,$P$6,IF(J255=5,$Q$6,IF(J255=6,$R$6,IF(J255=7,$S$6,IF(J255=8,$T$6,0))))))))</f>
        <v>0</v>
      </c>
      <c r="AD255" s="16">
        <f>(K255*AB255)</f>
        <v>0</v>
      </c>
    </row>
    <row r="256" spans="1:30" ht="12.75" customHeight="1" x14ac:dyDescent="0.4">
      <c r="A256" s="79">
        <f t="shared" si="25"/>
        <v>245</v>
      </c>
      <c r="B256" s="27"/>
      <c r="C256" s="126"/>
      <c r="D256" s="127"/>
      <c r="E256" s="127"/>
      <c r="F256" s="128"/>
      <c r="G256" s="82"/>
      <c r="H256" s="27"/>
      <c r="I256" s="64">
        <f t="shared" si="22"/>
        <v>0</v>
      </c>
      <c r="J256" s="112"/>
      <c r="K256" s="33"/>
      <c r="L256" s="110"/>
      <c r="M256" s="15">
        <f>IF(OR(C256="VACANT",K256=0),0,(L256/AC256))</f>
        <v>0</v>
      </c>
      <c r="N256" s="23" t="str">
        <f t="shared" si="20"/>
        <v xml:space="preserve"> </v>
      </c>
      <c r="O256" s="24">
        <f t="shared" si="23"/>
        <v>0</v>
      </c>
      <c r="P256" s="28"/>
      <c r="Q256" s="28"/>
      <c r="R256" s="63">
        <f t="shared" si="24"/>
        <v>0</v>
      </c>
      <c r="S256" s="67" t="str">
        <f t="shared" si="21"/>
        <v/>
      </c>
      <c r="T256" s="25" t="str">
        <f>IF(R256&gt;0,IF(R256&gt;O256,"Fail",""),IF(F256="Vacant","",""))</f>
        <v/>
      </c>
      <c r="U256" s="85"/>
      <c r="V256" s="85"/>
      <c r="W256" s="85"/>
      <c r="X256" s="70"/>
      <c r="Y256" s="214"/>
      <c r="AA256" s="71">
        <f>IF(I256=1.5,$M$7,IF(I256=2.5,$N$7,IF(I256=3.5,$O$7,IF(I256=4.5,$P$7,IF(I256=5.5,$Q$7,IF(I256=6.5,$R$7,IF(I256=7.5,$S$7,IF(I256=8.5,$T$7,0))))))))</f>
        <v>0</v>
      </c>
      <c r="AB256" s="18">
        <f>IF(I256=1,$M$6,IF(I256=2,$N$6,IF(I256=3,$O$6,IF(I256=4,$P$6,IF(I256=5,$Q$6,IF(I256=6,$R$6,IF(I256=7,$S$6,IF(I256=8,$T$6,AA256))))))))</f>
        <v>0</v>
      </c>
      <c r="AC256" s="16">
        <f>IF(J256=1,$M$6,IF(J256=2,$N$6,IF(J256=3,$O$6,IF(J256=4,$P$6,IF(J256=5,$Q$6,IF(J256=6,$R$6,IF(J256=7,$S$6,IF(J256=8,$T$6,0))))))))</f>
        <v>0</v>
      </c>
      <c r="AD256" s="16">
        <f>(K256*AB256)</f>
        <v>0</v>
      </c>
    </row>
    <row r="257" spans="1:30" ht="12.75" customHeight="1" x14ac:dyDescent="0.4">
      <c r="A257" s="79">
        <f t="shared" si="25"/>
        <v>246</v>
      </c>
      <c r="B257" s="27"/>
      <c r="C257" s="126"/>
      <c r="D257" s="127"/>
      <c r="E257" s="127"/>
      <c r="F257" s="128"/>
      <c r="G257" s="82"/>
      <c r="H257" s="27"/>
      <c r="I257" s="64">
        <f t="shared" si="22"/>
        <v>0</v>
      </c>
      <c r="J257" s="112"/>
      <c r="K257" s="33"/>
      <c r="L257" s="110"/>
      <c r="M257" s="15">
        <f>IF(OR(C257="VACANT",K257=0),0,(L257/AC257))</f>
        <v>0</v>
      </c>
      <c r="N257" s="23" t="str">
        <f t="shared" si="20"/>
        <v xml:space="preserve"> </v>
      </c>
      <c r="O257" s="24">
        <f t="shared" si="23"/>
        <v>0</v>
      </c>
      <c r="P257" s="28"/>
      <c r="Q257" s="28"/>
      <c r="R257" s="63">
        <f t="shared" si="24"/>
        <v>0</v>
      </c>
      <c r="S257" s="67" t="str">
        <f t="shared" si="21"/>
        <v/>
      </c>
      <c r="T257" s="25" t="str">
        <f>IF(R257&gt;0,IF(R257&gt;O257,"Fail",""),IF(F257="Vacant","",""))</f>
        <v/>
      </c>
      <c r="U257" s="85"/>
      <c r="V257" s="85"/>
      <c r="W257" s="85"/>
      <c r="X257" s="70"/>
      <c r="Y257" s="214"/>
      <c r="AA257" s="71">
        <f>IF(I257=1.5,$M$7,IF(I257=2.5,$N$7,IF(I257=3.5,$O$7,IF(I257=4.5,$P$7,IF(I257=5.5,$Q$7,IF(I257=6.5,$R$7,IF(I257=7.5,$S$7,IF(I257=8.5,$T$7,0))))))))</f>
        <v>0</v>
      </c>
      <c r="AB257" s="18">
        <f>IF(I257=1,$M$6,IF(I257=2,$N$6,IF(I257=3,$O$6,IF(I257=4,$P$6,IF(I257=5,$Q$6,IF(I257=6,$R$6,IF(I257=7,$S$6,IF(I257=8,$T$6,AA257))))))))</f>
        <v>0</v>
      </c>
      <c r="AC257" s="16">
        <f>IF(J257=1,$M$6,IF(J257=2,$N$6,IF(J257=3,$O$6,IF(J257=4,$P$6,IF(J257=5,$Q$6,IF(J257=6,$R$6,IF(J257=7,$S$6,IF(J257=8,$T$6,0))))))))</f>
        <v>0</v>
      </c>
      <c r="AD257" s="16">
        <f>(K257*AB257)</f>
        <v>0</v>
      </c>
    </row>
    <row r="258" spans="1:30" ht="12.75" customHeight="1" x14ac:dyDescent="0.4">
      <c r="A258" s="79">
        <f t="shared" si="25"/>
        <v>247</v>
      </c>
      <c r="B258" s="27"/>
      <c r="C258" s="126"/>
      <c r="D258" s="127"/>
      <c r="E258" s="127"/>
      <c r="F258" s="128"/>
      <c r="G258" s="82"/>
      <c r="H258" s="27"/>
      <c r="I258" s="64">
        <f t="shared" si="22"/>
        <v>0</v>
      </c>
      <c r="J258" s="112"/>
      <c r="K258" s="33"/>
      <c r="L258" s="110"/>
      <c r="M258" s="15">
        <f>IF(OR(C258="VACANT",K258=0),0,(L258/AC258))</f>
        <v>0</v>
      </c>
      <c r="N258" s="23" t="str">
        <f t="shared" si="20"/>
        <v xml:space="preserve"> </v>
      </c>
      <c r="O258" s="24">
        <f t="shared" si="23"/>
        <v>0</v>
      </c>
      <c r="P258" s="28"/>
      <c r="Q258" s="28"/>
      <c r="R258" s="63">
        <f t="shared" si="24"/>
        <v>0</v>
      </c>
      <c r="S258" s="67" t="str">
        <f t="shared" si="21"/>
        <v/>
      </c>
      <c r="T258" s="25" t="str">
        <f>IF(R258&gt;0,IF(R258&gt;O258,"Fail",""),IF(F258="Vacant","",""))</f>
        <v/>
      </c>
      <c r="U258" s="85"/>
      <c r="V258" s="85"/>
      <c r="W258" s="85"/>
      <c r="X258" s="70"/>
      <c r="Y258" s="214"/>
      <c r="AA258" s="71">
        <f>IF(I258=1.5,$M$7,IF(I258=2.5,$N$7,IF(I258=3.5,$O$7,IF(I258=4.5,$P$7,IF(I258=5.5,$Q$7,IF(I258=6.5,$R$7,IF(I258=7.5,$S$7,IF(I258=8.5,$T$7,0))))))))</f>
        <v>0</v>
      </c>
      <c r="AB258" s="18">
        <f>IF(I258=1,$M$6,IF(I258=2,$N$6,IF(I258=3,$O$6,IF(I258=4,$P$6,IF(I258=5,$Q$6,IF(I258=6,$R$6,IF(I258=7,$S$6,IF(I258=8,$T$6,AA258))))))))</f>
        <v>0</v>
      </c>
      <c r="AC258" s="16">
        <f>IF(J258=1,$M$6,IF(J258=2,$N$6,IF(J258=3,$O$6,IF(J258=4,$P$6,IF(J258=5,$Q$6,IF(J258=6,$R$6,IF(J258=7,$S$6,IF(J258=8,$T$6,0))))))))</f>
        <v>0</v>
      </c>
      <c r="AD258" s="16">
        <f>(K258*AB258)</f>
        <v>0</v>
      </c>
    </row>
    <row r="259" spans="1:30" ht="12.75" customHeight="1" x14ac:dyDescent="0.4">
      <c r="A259" s="79">
        <f t="shared" si="25"/>
        <v>248</v>
      </c>
      <c r="B259" s="27"/>
      <c r="C259" s="126"/>
      <c r="D259" s="127"/>
      <c r="E259" s="127"/>
      <c r="F259" s="128"/>
      <c r="G259" s="82"/>
      <c r="H259" s="27"/>
      <c r="I259" s="64">
        <f t="shared" si="22"/>
        <v>0</v>
      </c>
      <c r="J259" s="112"/>
      <c r="K259" s="33"/>
      <c r="L259" s="110"/>
      <c r="M259" s="15">
        <f>IF(OR(C259="VACANT",K259=0),0,(L259/AC259))</f>
        <v>0</v>
      </c>
      <c r="N259" s="23" t="str">
        <f t="shared" si="20"/>
        <v xml:space="preserve"> </v>
      </c>
      <c r="O259" s="24">
        <f t="shared" si="23"/>
        <v>0</v>
      </c>
      <c r="P259" s="28"/>
      <c r="Q259" s="28"/>
      <c r="R259" s="63">
        <f t="shared" si="24"/>
        <v>0</v>
      </c>
      <c r="S259" s="67" t="str">
        <f t="shared" si="21"/>
        <v/>
      </c>
      <c r="T259" s="25" t="str">
        <f>IF(R259&gt;0,IF(R259&gt;O259,"Fail",""),IF(F259="Vacant","",""))</f>
        <v/>
      </c>
      <c r="U259" s="85"/>
      <c r="V259" s="85"/>
      <c r="W259" s="85"/>
      <c r="X259" s="70"/>
      <c r="Y259" s="214"/>
      <c r="AA259" s="71">
        <f>IF(I259=1.5,$M$7,IF(I259=2.5,$N$7,IF(I259=3.5,$O$7,IF(I259=4.5,$P$7,IF(I259=5.5,$Q$7,IF(I259=6.5,$R$7,IF(I259=7.5,$S$7,IF(I259=8.5,$T$7,0))))))))</f>
        <v>0</v>
      </c>
      <c r="AB259" s="18">
        <f>IF(I259=1,$M$6,IF(I259=2,$N$6,IF(I259=3,$O$6,IF(I259=4,$P$6,IF(I259=5,$Q$6,IF(I259=6,$R$6,IF(I259=7,$S$6,IF(I259=8,$T$6,AA259))))))))</f>
        <v>0</v>
      </c>
      <c r="AC259" s="16">
        <f>IF(J259=1,$M$6,IF(J259=2,$N$6,IF(J259=3,$O$6,IF(J259=4,$P$6,IF(J259=5,$Q$6,IF(J259=6,$R$6,IF(J259=7,$S$6,IF(J259=8,$T$6,0))))))))</f>
        <v>0</v>
      </c>
      <c r="AD259" s="16">
        <f>(K259*AB259)</f>
        <v>0</v>
      </c>
    </row>
    <row r="260" spans="1:30" ht="12.75" customHeight="1" x14ac:dyDescent="0.4">
      <c r="A260" s="79">
        <f t="shared" si="25"/>
        <v>249</v>
      </c>
      <c r="B260" s="27"/>
      <c r="C260" s="126"/>
      <c r="D260" s="127"/>
      <c r="E260" s="127"/>
      <c r="F260" s="128"/>
      <c r="G260" s="82"/>
      <c r="H260" s="27"/>
      <c r="I260" s="64">
        <f t="shared" si="22"/>
        <v>0</v>
      </c>
      <c r="J260" s="112"/>
      <c r="K260" s="33"/>
      <c r="L260" s="110"/>
      <c r="M260" s="15">
        <f>IF(OR(C260="VACANT",K260=0),0,(L260/AC260))</f>
        <v>0</v>
      </c>
      <c r="N260" s="23" t="str">
        <f t="shared" si="20"/>
        <v xml:space="preserve"> </v>
      </c>
      <c r="O260" s="24">
        <f t="shared" si="23"/>
        <v>0</v>
      </c>
      <c r="P260" s="28"/>
      <c r="Q260" s="28"/>
      <c r="R260" s="63">
        <f t="shared" si="24"/>
        <v>0</v>
      </c>
      <c r="S260" s="67" t="str">
        <f t="shared" si="21"/>
        <v/>
      </c>
      <c r="T260" s="25" t="str">
        <f>IF(R260&gt;0,IF(R260&gt;O260,"Fail",""),IF(F260="Vacant","",""))</f>
        <v/>
      </c>
      <c r="U260" s="85"/>
      <c r="V260" s="85"/>
      <c r="W260" s="85"/>
      <c r="X260" s="70"/>
      <c r="Y260" s="214"/>
      <c r="AA260" s="71">
        <f>IF(I260=1.5,$M$7,IF(I260=2.5,$N$7,IF(I260=3.5,$O$7,IF(I260=4.5,$P$7,IF(I260=5.5,$Q$7,IF(I260=6.5,$R$7,IF(I260=7.5,$S$7,IF(I260=8.5,$T$7,0))))))))</f>
        <v>0</v>
      </c>
      <c r="AB260" s="18">
        <f>IF(I260=1,$M$6,IF(I260=2,$N$6,IF(I260=3,$O$6,IF(I260=4,$P$6,IF(I260=5,$Q$6,IF(I260=6,$R$6,IF(I260=7,$S$6,IF(I260=8,$T$6,AA260))))))))</f>
        <v>0</v>
      </c>
      <c r="AC260" s="16">
        <f>IF(J260=1,$M$6,IF(J260=2,$N$6,IF(J260=3,$O$6,IF(J260=4,$P$6,IF(J260=5,$Q$6,IF(J260=6,$R$6,IF(J260=7,$S$6,IF(J260=8,$T$6,0))))))))</f>
        <v>0</v>
      </c>
      <c r="AD260" s="16">
        <f>(K260*AB260)</f>
        <v>0</v>
      </c>
    </row>
    <row r="261" spans="1:30" s="47" customFormat="1" ht="12.75" customHeight="1" x14ac:dyDescent="0.4">
      <c r="A261" s="79">
        <f t="shared" si="25"/>
        <v>250</v>
      </c>
      <c r="B261" s="95"/>
      <c r="C261" s="133"/>
      <c r="D261" s="134"/>
      <c r="E261" s="134"/>
      <c r="F261" s="135"/>
      <c r="G261" s="82"/>
      <c r="H261" s="95"/>
      <c r="I261" s="96">
        <f t="shared" si="22"/>
        <v>0</v>
      </c>
      <c r="J261" s="112"/>
      <c r="K261" s="111"/>
      <c r="L261" s="110"/>
      <c r="M261" s="15">
        <f>IF(OR(C261="VACANT",K261=0),0,(L261/AC261))</f>
        <v>0</v>
      </c>
      <c r="N261" s="94" t="str">
        <f t="shared" si="20"/>
        <v xml:space="preserve"> </v>
      </c>
      <c r="O261" s="91">
        <f t="shared" si="23"/>
        <v>0</v>
      </c>
      <c r="P261" s="92"/>
      <c r="Q261" s="28"/>
      <c r="R261" s="63">
        <f t="shared" si="24"/>
        <v>0</v>
      </c>
      <c r="S261" s="67" t="str">
        <f t="shared" si="21"/>
        <v/>
      </c>
      <c r="T261" s="93" t="str">
        <f>IF(R261&gt;0,IF(R261&gt;O261,"Fail",""),IF(F261="Vacant","",""))</f>
        <v/>
      </c>
      <c r="U261" s="85"/>
      <c r="V261" s="85"/>
      <c r="W261" s="85"/>
      <c r="X261" s="70"/>
      <c r="Y261" s="214"/>
      <c r="AA261" s="71">
        <f>IF(I261=1.5,$M$7,IF(I261=2.5,$N$7,IF(I261=3.5,$O$7,IF(I261=4.5,$P$7,IF(I261=5.5,$Q$7,IF(I261=6.5,$R$7,IF(I261=7.5,$S$7,IF(I261=8.5,$T$7,0))))))))</f>
        <v>0</v>
      </c>
      <c r="AB261" s="18">
        <f>IF(I261=1,$M$6,IF(I261=2,$N$6,IF(I261=3,$O$6,IF(I261=4,$P$6,IF(I261=5,$Q$6,IF(I261=6,$R$6,IF(I261=7,$S$6,IF(I261=8,$T$6,AA261))))))))</f>
        <v>0</v>
      </c>
      <c r="AC261" s="16">
        <f>IF(J261=1,$M$6,IF(J261=2,$N$6,IF(J261=3,$O$6,IF(J261=4,$P$6,IF(J261=5,$Q$6,IF(J261=6,$R$6,IF(J261=7,$S$6,IF(J261=8,$T$6,0))))))))</f>
        <v>0</v>
      </c>
      <c r="AD261" s="16">
        <f>(K261*AB261)</f>
        <v>0</v>
      </c>
    </row>
    <row r="262" spans="1:30" ht="12.75" customHeight="1" x14ac:dyDescent="0.4">
      <c r="A262" s="79">
        <f t="shared" si="25"/>
        <v>251</v>
      </c>
      <c r="B262" s="27"/>
      <c r="C262" s="126"/>
      <c r="D262" s="127"/>
      <c r="E262" s="127"/>
      <c r="F262" s="128"/>
      <c r="G262" s="82"/>
      <c r="H262" s="27"/>
      <c r="I262" s="64">
        <f t="shared" si="22"/>
        <v>0</v>
      </c>
      <c r="J262" s="112"/>
      <c r="K262" s="33"/>
      <c r="L262" s="110"/>
      <c r="M262" s="15">
        <f>IF(OR(C262="VACANT",K262=0),0,(L262/AC262))</f>
        <v>0</v>
      </c>
      <c r="N262" s="23" t="str">
        <f t="shared" si="20"/>
        <v xml:space="preserve"> </v>
      </c>
      <c r="O262" s="24">
        <f t="shared" si="23"/>
        <v>0</v>
      </c>
      <c r="P262" s="28"/>
      <c r="Q262" s="28"/>
      <c r="R262" s="63">
        <f t="shared" si="24"/>
        <v>0</v>
      </c>
      <c r="S262" s="67" t="str">
        <f t="shared" si="21"/>
        <v/>
      </c>
      <c r="T262" s="25" t="str">
        <f>IF(R262&gt;0,IF(R262&gt;O262,"Fail",""),IF(F262="Vacant","",""))</f>
        <v/>
      </c>
      <c r="U262" s="85"/>
      <c r="V262" s="85"/>
      <c r="W262" s="85"/>
      <c r="X262" s="70"/>
      <c r="Y262" s="214"/>
      <c r="AA262" s="71">
        <f>IF(I262=1.5,$M$7,IF(I262=2.5,$N$7,IF(I262=3.5,$O$7,IF(I262=4.5,$P$7,IF(I262=5.5,$Q$7,IF(I262=6.5,$R$7,IF(I262=7.5,$S$7,IF(I262=8.5,$T$7,0))))))))</f>
        <v>0</v>
      </c>
      <c r="AB262" s="18">
        <f>IF(I262=1,$M$6,IF(I262=2,$N$6,IF(I262=3,$O$6,IF(I262=4,$P$6,IF(I262=5,$Q$6,IF(I262=6,$R$6,IF(I262=7,$S$6,IF(I262=8,$T$6,AA262))))))))</f>
        <v>0</v>
      </c>
      <c r="AC262" s="16">
        <f>IF(J262=1,$M$6,IF(J262=2,$N$6,IF(J262=3,$O$6,IF(J262=4,$P$6,IF(J262=5,$Q$6,IF(J262=6,$R$6,IF(J262=7,$S$6,IF(J262=8,$T$6,0))))))))</f>
        <v>0</v>
      </c>
      <c r="AD262" s="16">
        <f>(K262*AB262)</f>
        <v>0</v>
      </c>
    </row>
    <row r="263" spans="1:30" ht="12.75" customHeight="1" x14ac:dyDescent="0.4">
      <c r="A263" s="79">
        <f t="shared" si="25"/>
        <v>252</v>
      </c>
      <c r="B263" s="27"/>
      <c r="C263" s="126"/>
      <c r="D263" s="127"/>
      <c r="E263" s="127"/>
      <c r="F263" s="128"/>
      <c r="G263" s="82"/>
      <c r="H263" s="27"/>
      <c r="I263" s="64">
        <f t="shared" si="22"/>
        <v>0</v>
      </c>
      <c r="J263" s="112"/>
      <c r="K263" s="33"/>
      <c r="L263" s="110"/>
      <c r="M263" s="15">
        <f>IF(OR(C263="VACANT",K263=0),0,(L263/AC263))</f>
        <v>0</v>
      </c>
      <c r="N263" s="23" t="str">
        <f t="shared" si="20"/>
        <v xml:space="preserve"> </v>
      </c>
      <c r="O263" s="24">
        <f t="shared" si="23"/>
        <v>0</v>
      </c>
      <c r="P263" s="28"/>
      <c r="Q263" s="28"/>
      <c r="R263" s="63">
        <f t="shared" si="24"/>
        <v>0</v>
      </c>
      <c r="S263" s="67" t="str">
        <f t="shared" si="21"/>
        <v/>
      </c>
      <c r="T263" s="25" t="str">
        <f>IF(R263&gt;0,IF(R263&gt;O263,"Fail",""),IF(F263="Vacant","",""))</f>
        <v/>
      </c>
      <c r="U263" s="85"/>
      <c r="V263" s="85"/>
      <c r="W263" s="85"/>
      <c r="X263" s="70"/>
      <c r="Y263" s="214"/>
      <c r="AA263" s="71">
        <f>IF(I263=1.5,$M$7,IF(I263=2.5,$N$7,IF(I263=3.5,$O$7,IF(I263=4.5,$P$7,IF(I263=5.5,$Q$7,IF(I263=6.5,$R$7,IF(I263=7.5,$S$7,IF(I263=8.5,$T$7,0))))))))</f>
        <v>0</v>
      </c>
      <c r="AB263" s="18">
        <f>IF(I263=1,$M$6,IF(I263=2,$N$6,IF(I263=3,$O$6,IF(I263=4,$P$6,IF(I263=5,$Q$6,IF(I263=6,$R$6,IF(I263=7,$S$6,IF(I263=8,$T$6,AA263))))))))</f>
        <v>0</v>
      </c>
      <c r="AC263" s="16">
        <f>IF(J263=1,$M$6,IF(J263=2,$N$6,IF(J263=3,$O$6,IF(J263=4,$P$6,IF(J263=5,$Q$6,IF(J263=6,$R$6,IF(J263=7,$S$6,IF(J263=8,$T$6,0))))))))</f>
        <v>0</v>
      </c>
      <c r="AD263" s="16">
        <f>(K263*AB263)</f>
        <v>0</v>
      </c>
    </row>
    <row r="264" spans="1:30" ht="12.75" customHeight="1" x14ac:dyDescent="0.4">
      <c r="A264" s="79">
        <f t="shared" si="25"/>
        <v>253</v>
      </c>
      <c r="B264" s="27"/>
      <c r="C264" s="126"/>
      <c r="D264" s="127"/>
      <c r="E264" s="127"/>
      <c r="F264" s="128"/>
      <c r="G264" s="82"/>
      <c r="H264" s="27"/>
      <c r="I264" s="64">
        <f t="shared" si="22"/>
        <v>0</v>
      </c>
      <c r="J264" s="112"/>
      <c r="K264" s="33"/>
      <c r="L264" s="110"/>
      <c r="M264" s="15">
        <f>IF(OR(C264="VACANT",K264=0),0,(L264/AC264))</f>
        <v>0</v>
      </c>
      <c r="N264" s="23" t="str">
        <f t="shared" si="20"/>
        <v xml:space="preserve"> </v>
      </c>
      <c r="O264" s="24">
        <f t="shared" si="23"/>
        <v>0</v>
      </c>
      <c r="P264" s="28"/>
      <c r="Q264" s="28"/>
      <c r="R264" s="63">
        <f t="shared" si="24"/>
        <v>0</v>
      </c>
      <c r="S264" s="67" t="str">
        <f t="shared" si="21"/>
        <v/>
      </c>
      <c r="T264" s="25" t="str">
        <f>IF(R264&gt;0,IF(R264&gt;O264,"Fail",""),IF(F264="Vacant","",""))</f>
        <v/>
      </c>
      <c r="U264" s="85"/>
      <c r="V264" s="85"/>
      <c r="W264" s="85"/>
      <c r="X264" s="70"/>
      <c r="Y264" s="214"/>
      <c r="AA264" s="71">
        <f>IF(I264=1.5,$M$7,IF(I264=2.5,$N$7,IF(I264=3.5,$O$7,IF(I264=4.5,$P$7,IF(I264=5.5,$Q$7,IF(I264=6.5,$R$7,IF(I264=7.5,$S$7,IF(I264=8.5,$T$7,0))))))))</f>
        <v>0</v>
      </c>
      <c r="AB264" s="18">
        <f>IF(I264=1,$M$6,IF(I264=2,$N$6,IF(I264=3,$O$6,IF(I264=4,$P$6,IF(I264=5,$Q$6,IF(I264=6,$R$6,IF(I264=7,$S$6,IF(I264=8,$T$6,AA264))))))))</f>
        <v>0</v>
      </c>
      <c r="AC264" s="16">
        <f>IF(J264=1,$M$6,IF(J264=2,$N$6,IF(J264=3,$O$6,IF(J264=4,$P$6,IF(J264=5,$Q$6,IF(J264=6,$R$6,IF(J264=7,$S$6,IF(J264=8,$T$6,0))))))))</f>
        <v>0</v>
      </c>
      <c r="AD264" s="16">
        <f>(K264*AB264)</f>
        <v>0</v>
      </c>
    </row>
    <row r="265" spans="1:30" ht="12.75" customHeight="1" x14ac:dyDescent="0.4">
      <c r="A265" s="79">
        <f t="shared" si="25"/>
        <v>254</v>
      </c>
      <c r="B265" s="27"/>
      <c r="C265" s="126"/>
      <c r="D265" s="127"/>
      <c r="E265" s="127"/>
      <c r="F265" s="128"/>
      <c r="G265" s="82"/>
      <c r="H265" s="27"/>
      <c r="I265" s="64">
        <f t="shared" si="22"/>
        <v>0</v>
      </c>
      <c r="J265" s="112"/>
      <c r="K265" s="33"/>
      <c r="L265" s="110"/>
      <c r="M265" s="15">
        <f>IF(OR(C265="VACANT",K265=0),0,(L265/AC265))</f>
        <v>0</v>
      </c>
      <c r="N265" s="23" t="str">
        <f t="shared" si="20"/>
        <v xml:space="preserve"> </v>
      </c>
      <c r="O265" s="24">
        <f t="shared" si="23"/>
        <v>0</v>
      </c>
      <c r="P265" s="28"/>
      <c r="Q265" s="28"/>
      <c r="R265" s="63">
        <f t="shared" si="24"/>
        <v>0</v>
      </c>
      <c r="S265" s="67" t="str">
        <f t="shared" si="21"/>
        <v/>
      </c>
      <c r="T265" s="25" t="str">
        <f>IF(R265&gt;0,IF(R265&gt;O265,"Fail",""),IF(F265="Vacant","",""))</f>
        <v/>
      </c>
      <c r="U265" s="85"/>
      <c r="V265" s="85"/>
      <c r="W265" s="85"/>
      <c r="X265" s="70"/>
      <c r="Y265" s="214"/>
      <c r="AA265" s="71">
        <f>IF(I265=1.5,$M$7,IF(I265=2.5,$N$7,IF(I265=3.5,$O$7,IF(I265=4.5,$P$7,IF(I265=5.5,$Q$7,IF(I265=6.5,$R$7,IF(I265=7.5,$S$7,IF(I265=8.5,$T$7,0))))))))</f>
        <v>0</v>
      </c>
      <c r="AB265" s="18">
        <f>IF(I265=1,$M$6,IF(I265=2,$N$6,IF(I265=3,$O$6,IF(I265=4,$P$6,IF(I265=5,$Q$6,IF(I265=6,$R$6,IF(I265=7,$S$6,IF(I265=8,$T$6,AA265))))))))</f>
        <v>0</v>
      </c>
      <c r="AC265" s="16">
        <f>IF(J265=1,$M$6,IF(J265=2,$N$6,IF(J265=3,$O$6,IF(J265=4,$P$6,IF(J265=5,$Q$6,IF(J265=6,$R$6,IF(J265=7,$S$6,IF(J265=8,$T$6,0))))))))</f>
        <v>0</v>
      </c>
      <c r="AD265" s="16">
        <f>(K265*AB265)</f>
        <v>0</v>
      </c>
    </row>
    <row r="266" spans="1:30" ht="12.75" customHeight="1" x14ac:dyDescent="0.4">
      <c r="A266" s="79">
        <f t="shared" si="25"/>
        <v>255</v>
      </c>
      <c r="B266" s="27"/>
      <c r="C266" s="126"/>
      <c r="D266" s="127"/>
      <c r="E266" s="127"/>
      <c r="F266" s="128"/>
      <c r="G266" s="82"/>
      <c r="H266" s="27"/>
      <c r="I266" s="64">
        <f t="shared" si="22"/>
        <v>0</v>
      </c>
      <c r="J266" s="112"/>
      <c r="K266" s="33"/>
      <c r="L266" s="110"/>
      <c r="M266" s="15">
        <f>IF(OR(C266="VACANT",K266=0),0,(L266/AC266))</f>
        <v>0</v>
      </c>
      <c r="N266" s="23" t="str">
        <f t="shared" si="20"/>
        <v xml:space="preserve"> </v>
      </c>
      <c r="O266" s="24">
        <f t="shared" si="23"/>
        <v>0</v>
      </c>
      <c r="P266" s="28"/>
      <c r="Q266" s="28"/>
      <c r="R266" s="63">
        <f t="shared" si="24"/>
        <v>0</v>
      </c>
      <c r="S266" s="67" t="str">
        <f t="shared" si="21"/>
        <v/>
      </c>
      <c r="T266" s="25" t="str">
        <f>IF(R266&gt;0,IF(R266&gt;O266,"Fail",""),IF(F266="Vacant","",""))</f>
        <v/>
      </c>
      <c r="U266" s="85"/>
      <c r="V266" s="85"/>
      <c r="W266" s="85"/>
      <c r="X266" s="70"/>
      <c r="Y266" s="214"/>
      <c r="AA266" s="71">
        <f>IF(I266=1.5,$M$7,IF(I266=2.5,$N$7,IF(I266=3.5,$O$7,IF(I266=4.5,$P$7,IF(I266=5.5,$Q$7,IF(I266=6.5,$R$7,IF(I266=7.5,$S$7,IF(I266=8.5,$T$7,0))))))))</f>
        <v>0</v>
      </c>
      <c r="AB266" s="18">
        <f>IF(I266=1,$M$6,IF(I266=2,$N$6,IF(I266=3,$O$6,IF(I266=4,$P$6,IF(I266=5,$Q$6,IF(I266=6,$R$6,IF(I266=7,$S$6,IF(I266=8,$T$6,AA266))))))))</f>
        <v>0</v>
      </c>
      <c r="AC266" s="16">
        <f>IF(J266=1,$M$6,IF(J266=2,$N$6,IF(J266=3,$O$6,IF(J266=4,$P$6,IF(J266=5,$Q$6,IF(J266=6,$R$6,IF(J266=7,$S$6,IF(J266=8,$T$6,0))))))))</f>
        <v>0</v>
      </c>
      <c r="AD266" s="16">
        <f>(K266*AB266)</f>
        <v>0</v>
      </c>
    </row>
    <row r="267" spans="1:30" ht="12.75" customHeight="1" x14ac:dyDescent="0.4">
      <c r="A267" s="79">
        <f t="shared" si="25"/>
        <v>256</v>
      </c>
      <c r="B267" s="27"/>
      <c r="C267" s="126"/>
      <c r="D267" s="127"/>
      <c r="E267" s="127"/>
      <c r="F267" s="128"/>
      <c r="G267" s="82"/>
      <c r="H267" s="27"/>
      <c r="I267" s="64">
        <f t="shared" si="22"/>
        <v>0</v>
      </c>
      <c r="J267" s="112"/>
      <c r="K267" s="33"/>
      <c r="L267" s="110"/>
      <c r="M267" s="15">
        <f>IF(OR(C267="VACANT",K267=0),0,(L267/AC267))</f>
        <v>0</v>
      </c>
      <c r="N267" s="23" t="str">
        <f t="shared" si="20"/>
        <v xml:space="preserve"> </v>
      </c>
      <c r="O267" s="24">
        <f t="shared" si="23"/>
        <v>0</v>
      </c>
      <c r="P267" s="28"/>
      <c r="Q267" s="28"/>
      <c r="R267" s="63">
        <f t="shared" si="24"/>
        <v>0</v>
      </c>
      <c r="S267" s="67" t="str">
        <f t="shared" si="21"/>
        <v/>
      </c>
      <c r="T267" s="25" t="str">
        <f>IF(R267&gt;0,IF(R267&gt;O267,"Fail",""),IF(F267="Vacant","",""))</f>
        <v/>
      </c>
      <c r="U267" s="85"/>
      <c r="V267" s="85"/>
      <c r="W267" s="85"/>
      <c r="X267" s="70"/>
      <c r="Y267" s="214"/>
      <c r="AA267" s="71">
        <f>IF(I267=1.5,$M$7,IF(I267=2.5,$N$7,IF(I267=3.5,$O$7,IF(I267=4.5,$P$7,IF(I267=5.5,$Q$7,IF(I267=6.5,$R$7,IF(I267=7.5,$S$7,IF(I267=8.5,$T$7,0))))))))</f>
        <v>0</v>
      </c>
      <c r="AB267" s="18">
        <f>IF(I267=1,$M$6,IF(I267=2,$N$6,IF(I267=3,$O$6,IF(I267=4,$P$6,IF(I267=5,$Q$6,IF(I267=6,$R$6,IF(I267=7,$S$6,IF(I267=8,$T$6,AA267))))))))</f>
        <v>0</v>
      </c>
      <c r="AC267" s="16">
        <f>IF(J267=1,$M$6,IF(J267=2,$N$6,IF(J267=3,$O$6,IF(J267=4,$P$6,IF(J267=5,$Q$6,IF(J267=6,$R$6,IF(J267=7,$S$6,IF(J267=8,$T$6,0))))))))</f>
        <v>0</v>
      </c>
      <c r="AD267" s="16">
        <f>(K267*AB267)</f>
        <v>0</v>
      </c>
    </row>
    <row r="268" spans="1:30" ht="12.75" customHeight="1" x14ac:dyDescent="0.4">
      <c r="A268" s="79">
        <f t="shared" si="25"/>
        <v>257</v>
      </c>
      <c r="B268" s="27"/>
      <c r="C268" s="126"/>
      <c r="D268" s="127"/>
      <c r="E268" s="127"/>
      <c r="F268" s="128"/>
      <c r="G268" s="82"/>
      <c r="H268" s="27"/>
      <c r="I268" s="64">
        <f t="shared" si="22"/>
        <v>0</v>
      </c>
      <c r="J268" s="112"/>
      <c r="K268" s="33"/>
      <c r="L268" s="110"/>
      <c r="M268" s="15">
        <f>IF(OR(C268="VACANT",K268=0),0,(L268/AC268))</f>
        <v>0</v>
      </c>
      <c r="N268" s="23" t="str">
        <f t="shared" ref="N268:N331" si="26">IF(K268&lt;=0.5,IF(M268&gt;0.5,"Fail"," "),IF(K268&lt;=0.8,IF(M268&gt;0.8,"Fail"," ")," "))</f>
        <v xml:space="preserve"> </v>
      </c>
      <c r="O268" s="24">
        <f t="shared" si="23"/>
        <v>0</v>
      </c>
      <c r="P268" s="28"/>
      <c r="Q268" s="28"/>
      <c r="R268" s="63">
        <f t="shared" si="24"/>
        <v>0</v>
      </c>
      <c r="S268" s="67" t="str">
        <f t="shared" ref="S268:S331" si="27">IF(J268&gt;0,IF(R268*12&gt;L268,"Fail",""),"")</f>
        <v/>
      </c>
      <c r="T268" s="25" t="str">
        <f>IF(R268&gt;0,IF(R268&gt;O268,"Fail",""),IF(F268="Vacant","",""))</f>
        <v/>
      </c>
      <c r="U268" s="85"/>
      <c r="V268" s="85"/>
      <c r="W268" s="85"/>
      <c r="X268" s="70"/>
      <c r="Y268" s="214"/>
      <c r="AA268" s="71">
        <f>IF(I268=1.5,$M$7,IF(I268=2.5,$N$7,IF(I268=3.5,$O$7,IF(I268=4.5,$P$7,IF(I268=5.5,$Q$7,IF(I268=6.5,$R$7,IF(I268=7.5,$S$7,IF(I268=8.5,$T$7,0))))))))</f>
        <v>0</v>
      </c>
      <c r="AB268" s="18">
        <f>IF(I268=1,$M$6,IF(I268=2,$N$6,IF(I268=3,$O$6,IF(I268=4,$P$6,IF(I268=5,$Q$6,IF(I268=6,$R$6,IF(I268=7,$S$6,IF(I268=8,$T$6,AA268))))))))</f>
        <v>0</v>
      </c>
      <c r="AC268" s="16">
        <f>IF(J268=1,$M$6,IF(J268=2,$N$6,IF(J268=3,$O$6,IF(J268=4,$P$6,IF(J268=5,$Q$6,IF(J268=6,$R$6,IF(J268=7,$S$6,IF(J268=8,$T$6,0))))))))</f>
        <v>0</v>
      </c>
      <c r="AD268" s="16">
        <f>(K268*AB268)</f>
        <v>0</v>
      </c>
    </row>
    <row r="269" spans="1:30" ht="12.75" customHeight="1" x14ac:dyDescent="0.4">
      <c r="A269" s="79">
        <f t="shared" si="25"/>
        <v>258</v>
      </c>
      <c r="B269" s="27"/>
      <c r="C269" s="126"/>
      <c r="D269" s="127"/>
      <c r="E269" s="127"/>
      <c r="F269" s="128"/>
      <c r="G269" s="82"/>
      <c r="H269" s="27"/>
      <c r="I269" s="64">
        <f t="shared" ref="I269:I332" si="28">IF(C269&lt;&gt;"",IF(H269&lt;1,1,(H269*1.5)),0)</f>
        <v>0</v>
      </c>
      <c r="J269" s="112"/>
      <c r="K269" s="33"/>
      <c r="L269" s="110"/>
      <c r="M269" s="15">
        <f>IF(OR(C269="VACANT",K269=0),0,(L269/AC269))</f>
        <v>0</v>
      </c>
      <c r="N269" s="23" t="str">
        <f t="shared" si="26"/>
        <v xml:space="preserve"> </v>
      </c>
      <c r="O269" s="24">
        <f t="shared" ref="O269:O332" si="29">+AD269/12*0.3</f>
        <v>0</v>
      </c>
      <c r="P269" s="28"/>
      <c r="Q269" s="28"/>
      <c r="R269" s="63">
        <f t="shared" ref="R269:R332" si="30">P269-Q269</f>
        <v>0</v>
      </c>
      <c r="S269" s="67" t="str">
        <f t="shared" si="27"/>
        <v/>
      </c>
      <c r="T269" s="25" t="str">
        <f>IF(R269&gt;0,IF(R269&gt;O269,"Fail",""),IF(F269="Vacant","",""))</f>
        <v/>
      </c>
      <c r="U269" s="85"/>
      <c r="V269" s="85"/>
      <c r="W269" s="85"/>
      <c r="X269" s="70"/>
      <c r="Y269" s="214"/>
      <c r="AA269" s="71">
        <f>IF(I269=1.5,$M$7,IF(I269=2.5,$N$7,IF(I269=3.5,$O$7,IF(I269=4.5,$P$7,IF(I269=5.5,$Q$7,IF(I269=6.5,$R$7,IF(I269=7.5,$S$7,IF(I269=8.5,$T$7,0))))))))</f>
        <v>0</v>
      </c>
      <c r="AB269" s="18">
        <f>IF(I269=1,$M$6,IF(I269=2,$N$6,IF(I269=3,$O$6,IF(I269=4,$P$6,IF(I269=5,$Q$6,IF(I269=6,$R$6,IF(I269=7,$S$6,IF(I269=8,$T$6,AA269))))))))</f>
        <v>0</v>
      </c>
      <c r="AC269" s="16">
        <f>IF(J269=1,$M$6,IF(J269=2,$N$6,IF(J269=3,$O$6,IF(J269=4,$P$6,IF(J269=5,$Q$6,IF(J269=6,$R$6,IF(J269=7,$S$6,IF(J269=8,$T$6,0))))))))</f>
        <v>0</v>
      </c>
      <c r="AD269" s="16">
        <f>(K269*AB269)</f>
        <v>0</v>
      </c>
    </row>
    <row r="270" spans="1:30" ht="12.75" customHeight="1" x14ac:dyDescent="0.4">
      <c r="A270" s="79">
        <f t="shared" ref="A270:A333" si="31">A269+1</f>
        <v>259</v>
      </c>
      <c r="B270" s="27"/>
      <c r="C270" s="126"/>
      <c r="D270" s="127"/>
      <c r="E270" s="127"/>
      <c r="F270" s="128"/>
      <c r="G270" s="82"/>
      <c r="H270" s="27"/>
      <c r="I270" s="64">
        <f t="shared" si="28"/>
        <v>0</v>
      </c>
      <c r="J270" s="112"/>
      <c r="K270" s="33"/>
      <c r="L270" s="110"/>
      <c r="M270" s="15">
        <f>IF(OR(C270="VACANT",K270=0),0,(L270/AC270))</f>
        <v>0</v>
      </c>
      <c r="N270" s="23" t="str">
        <f t="shared" si="26"/>
        <v xml:space="preserve"> </v>
      </c>
      <c r="O270" s="24">
        <f t="shared" si="29"/>
        <v>0</v>
      </c>
      <c r="P270" s="28"/>
      <c r="Q270" s="28"/>
      <c r="R270" s="63">
        <f t="shared" si="30"/>
        <v>0</v>
      </c>
      <c r="S270" s="67" t="str">
        <f t="shared" si="27"/>
        <v/>
      </c>
      <c r="T270" s="25" t="str">
        <f>IF(R270&gt;0,IF(R270&gt;O270,"Fail",""),IF(F270="Vacant","",""))</f>
        <v/>
      </c>
      <c r="U270" s="85"/>
      <c r="V270" s="85"/>
      <c r="W270" s="85"/>
      <c r="X270" s="70"/>
      <c r="Y270" s="214"/>
      <c r="AA270" s="71">
        <f>IF(I270=1.5,$M$7,IF(I270=2.5,$N$7,IF(I270=3.5,$O$7,IF(I270=4.5,$P$7,IF(I270=5.5,$Q$7,IF(I270=6.5,$R$7,IF(I270=7.5,$S$7,IF(I270=8.5,$T$7,0))))))))</f>
        <v>0</v>
      </c>
      <c r="AB270" s="18">
        <f>IF(I270=1,$M$6,IF(I270=2,$N$6,IF(I270=3,$O$6,IF(I270=4,$P$6,IF(I270=5,$Q$6,IF(I270=6,$R$6,IF(I270=7,$S$6,IF(I270=8,$T$6,AA270))))))))</f>
        <v>0</v>
      </c>
      <c r="AC270" s="16">
        <f>IF(J270=1,$M$6,IF(J270=2,$N$6,IF(J270=3,$O$6,IF(J270=4,$P$6,IF(J270=5,$Q$6,IF(J270=6,$R$6,IF(J270=7,$S$6,IF(J270=8,$T$6,0))))))))</f>
        <v>0</v>
      </c>
      <c r="AD270" s="16">
        <f>(K270*AB270)</f>
        <v>0</v>
      </c>
    </row>
    <row r="271" spans="1:30" ht="12.75" customHeight="1" x14ac:dyDescent="0.4">
      <c r="A271" s="79">
        <f t="shared" si="31"/>
        <v>260</v>
      </c>
      <c r="B271" s="27"/>
      <c r="C271" s="126"/>
      <c r="D271" s="127"/>
      <c r="E271" s="127"/>
      <c r="F271" s="128"/>
      <c r="G271" s="82"/>
      <c r="H271" s="27"/>
      <c r="I271" s="64">
        <f t="shared" si="28"/>
        <v>0</v>
      </c>
      <c r="J271" s="112"/>
      <c r="K271" s="33"/>
      <c r="L271" s="110"/>
      <c r="M271" s="15">
        <f>IF(OR(C271="VACANT",K271=0),0,(L271/AC271))</f>
        <v>0</v>
      </c>
      <c r="N271" s="23" t="str">
        <f t="shared" si="26"/>
        <v xml:space="preserve"> </v>
      </c>
      <c r="O271" s="24">
        <f t="shared" si="29"/>
        <v>0</v>
      </c>
      <c r="P271" s="28"/>
      <c r="Q271" s="28"/>
      <c r="R271" s="63">
        <f t="shared" si="30"/>
        <v>0</v>
      </c>
      <c r="S271" s="67" t="str">
        <f t="shared" si="27"/>
        <v/>
      </c>
      <c r="T271" s="25" t="str">
        <f>IF(R271&gt;0,IF(R271&gt;O271,"Fail",""),IF(F271="Vacant","",""))</f>
        <v/>
      </c>
      <c r="U271" s="85"/>
      <c r="V271" s="85"/>
      <c r="W271" s="85"/>
      <c r="X271" s="70"/>
      <c r="Y271" s="214"/>
      <c r="AA271" s="71">
        <f>IF(I271=1.5,$M$7,IF(I271=2.5,$N$7,IF(I271=3.5,$O$7,IF(I271=4.5,$P$7,IF(I271=5.5,$Q$7,IF(I271=6.5,$R$7,IF(I271=7.5,$S$7,IF(I271=8.5,$T$7,0))))))))</f>
        <v>0</v>
      </c>
      <c r="AB271" s="18">
        <f>IF(I271=1,$M$6,IF(I271=2,$N$6,IF(I271=3,$O$6,IF(I271=4,$P$6,IF(I271=5,$Q$6,IF(I271=6,$R$6,IF(I271=7,$S$6,IF(I271=8,$T$6,AA271))))))))</f>
        <v>0</v>
      </c>
      <c r="AC271" s="16">
        <f>IF(J271=1,$M$6,IF(J271=2,$N$6,IF(J271=3,$O$6,IF(J271=4,$P$6,IF(J271=5,$Q$6,IF(J271=6,$R$6,IF(J271=7,$S$6,IF(J271=8,$T$6,0))))))))</f>
        <v>0</v>
      </c>
      <c r="AD271" s="16">
        <f>(K271*AB271)</f>
        <v>0</v>
      </c>
    </row>
    <row r="272" spans="1:30" ht="12.75" customHeight="1" x14ac:dyDescent="0.4">
      <c r="A272" s="79">
        <f t="shared" si="31"/>
        <v>261</v>
      </c>
      <c r="B272" s="27"/>
      <c r="C272" s="126"/>
      <c r="D272" s="127"/>
      <c r="E272" s="127"/>
      <c r="F272" s="128"/>
      <c r="G272" s="82"/>
      <c r="H272" s="27"/>
      <c r="I272" s="64">
        <f t="shared" si="28"/>
        <v>0</v>
      </c>
      <c r="J272" s="112"/>
      <c r="K272" s="33"/>
      <c r="L272" s="110"/>
      <c r="M272" s="15">
        <f>IF(OR(C272="VACANT",K272=0),0,(L272/AC272))</f>
        <v>0</v>
      </c>
      <c r="N272" s="23" t="str">
        <f t="shared" si="26"/>
        <v xml:space="preserve"> </v>
      </c>
      <c r="O272" s="24">
        <f t="shared" si="29"/>
        <v>0</v>
      </c>
      <c r="P272" s="28"/>
      <c r="Q272" s="28"/>
      <c r="R272" s="63">
        <f t="shared" si="30"/>
        <v>0</v>
      </c>
      <c r="S272" s="67" t="str">
        <f t="shared" si="27"/>
        <v/>
      </c>
      <c r="T272" s="25" t="str">
        <f>IF(R272&gt;0,IF(R272&gt;O272,"Fail",""),IF(F272="Vacant","",""))</f>
        <v/>
      </c>
      <c r="U272" s="85"/>
      <c r="V272" s="85"/>
      <c r="W272" s="85"/>
      <c r="X272" s="70"/>
      <c r="Y272" s="214"/>
      <c r="AA272" s="71">
        <f>IF(I272=1.5,$M$7,IF(I272=2.5,$N$7,IF(I272=3.5,$O$7,IF(I272=4.5,$P$7,IF(I272=5.5,$Q$7,IF(I272=6.5,$R$7,IF(I272=7.5,$S$7,IF(I272=8.5,$T$7,0))))))))</f>
        <v>0</v>
      </c>
      <c r="AB272" s="18">
        <f>IF(I272=1,$M$6,IF(I272=2,$N$6,IF(I272=3,$O$6,IF(I272=4,$P$6,IF(I272=5,$Q$6,IF(I272=6,$R$6,IF(I272=7,$S$6,IF(I272=8,$T$6,AA272))))))))</f>
        <v>0</v>
      </c>
      <c r="AC272" s="16">
        <f>IF(J272=1,$M$6,IF(J272=2,$N$6,IF(J272=3,$O$6,IF(J272=4,$P$6,IF(J272=5,$Q$6,IF(J272=6,$R$6,IF(J272=7,$S$6,IF(J272=8,$T$6,0))))))))</f>
        <v>0</v>
      </c>
      <c r="AD272" s="16">
        <f>(K272*AB272)</f>
        <v>0</v>
      </c>
    </row>
    <row r="273" spans="1:30" ht="12.75" customHeight="1" x14ac:dyDescent="0.4">
      <c r="A273" s="79">
        <f t="shared" si="31"/>
        <v>262</v>
      </c>
      <c r="B273" s="27"/>
      <c r="C273" s="126"/>
      <c r="D273" s="127"/>
      <c r="E273" s="127"/>
      <c r="F273" s="128"/>
      <c r="G273" s="82"/>
      <c r="H273" s="27"/>
      <c r="I273" s="64">
        <f t="shared" si="28"/>
        <v>0</v>
      </c>
      <c r="J273" s="112"/>
      <c r="K273" s="33"/>
      <c r="L273" s="110"/>
      <c r="M273" s="15">
        <f>IF(OR(C273="VACANT",K273=0),0,(L273/AC273))</f>
        <v>0</v>
      </c>
      <c r="N273" s="23" t="str">
        <f t="shared" si="26"/>
        <v xml:space="preserve"> </v>
      </c>
      <c r="O273" s="24">
        <f t="shared" si="29"/>
        <v>0</v>
      </c>
      <c r="P273" s="28"/>
      <c r="Q273" s="28"/>
      <c r="R273" s="63">
        <f t="shared" si="30"/>
        <v>0</v>
      </c>
      <c r="S273" s="67" t="str">
        <f t="shared" si="27"/>
        <v/>
      </c>
      <c r="T273" s="25" t="str">
        <f>IF(R273&gt;0,IF(R273&gt;O273,"Fail",""),IF(F273="Vacant","",""))</f>
        <v/>
      </c>
      <c r="U273" s="85"/>
      <c r="V273" s="85"/>
      <c r="W273" s="85"/>
      <c r="X273" s="70"/>
      <c r="Y273" s="214"/>
      <c r="AA273" s="71">
        <f>IF(I273=1.5,$M$7,IF(I273=2.5,$N$7,IF(I273=3.5,$O$7,IF(I273=4.5,$P$7,IF(I273=5.5,$Q$7,IF(I273=6.5,$R$7,IF(I273=7.5,$S$7,IF(I273=8.5,$T$7,0))))))))</f>
        <v>0</v>
      </c>
      <c r="AB273" s="18">
        <f>IF(I273=1,$M$6,IF(I273=2,$N$6,IF(I273=3,$O$6,IF(I273=4,$P$6,IF(I273=5,$Q$6,IF(I273=6,$R$6,IF(I273=7,$S$6,IF(I273=8,$T$6,AA273))))))))</f>
        <v>0</v>
      </c>
      <c r="AC273" s="16">
        <f>IF(J273=1,$M$6,IF(J273=2,$N$6,IF(J273=3,$O$6,IF(J273=4,$P$6,IF(J273=5,$Q$6,IF(J273=6,$R$6,IF(J273=7,$S$6,IF(J273=8,$T$6,0))))))))</f>
        <v>0</v>
      </c>
      <c r="AD273" s="16">
        <f>(K273*AB273)</f>
        <v>0</v>
      </c>
    </row>
    <row r="274" spans="1:30" ht="12.75" customHeight="1" x14ac:dyDescent="0.4">
      <c r="A274" s="79">
        <f t="shared" si="31"/>
        <v>263</v>
      </c>
      <c r="B274" s="27"/>
      <c r="C274" s="126"/>
      <c r="D274" s="127"/>
      <c r="E274" s="127"/>
      <c r="F274" s="128"/>
      <c r="G274" s="82"/>
      <c r="H274" s="27"/>
      <c r="I274" s="64">
        <f t="shared" si="28"/>
        <v>0</v>
      </c>
      <c r="J274" s="112"/>
      <c r="K274" s="33"/>
      <c r="L274" s="110"/>
      <c r="M274" s="15">
        <f>IF(OR(C274="VACANT",K274=0),0,(L274/AC274))</f>
        <v>0</v>
      </c>
      <c r="N274" s="23" t="str">
        <f t="shared" si="26"/>
        <v xml:space="preserve"> </v>
      </c>
      <c r="O274" s="24">
        <f t="shared" si="29"/>
        <v>0</v>
      </c>
      <c r="P274" s="28"/>
      <c r="Q274" s="28"/>
      <c r="R274" s="63">
        <f t="shared" si="30"/>
        <v>0</v>
      </c>
      <c r="S274" s="67" t="str">
        <f t="shared" si="27"/>
        <v/>
      </c>
      <c r="T274" s="25" t="str">
        <f>IF(R274&gt;0,IF(R274&gt;O274,"Fail",""),IF(F274="Vacant","",""))</f>
        <v/>
      </c>
      <c r="U274" s="85"/>
      <c r="V274" s="85"/>
      <c r="W274" s="85"/>
      <c r="X274" s="70"/>
      <c r="Y274" s="214"/>
      <c r="AA274" s="71">
        <f>IF(I274=1.5,$M$7,IF(I274=2.5,$N$7,IF(I274=3.5,$O$7,IF(I274=4.5,$P$7,IF(I274=5.5,$Q$7,IF(I274=6.5,$R$7,IF(I274=7.5,$S$7,IF(I274=8.5,$T$7,0))))))))</f>
        <v>0</v>
      </c>
      <c r="AB274" s="18">
        <f>IF(I274=1,$M$6,IF(I274=2,$N$6,IF(I274=3,$O$6,IF(I274=4,$P$6,IF(I274=5,$Q$6,IF(I274=6,$R$6,IF(I274=7,$S$6,IF(I274=8,$T$6,AA274))))))))</f>
        <v>0</v>
      </c>
      <c r="AC274" s="16">
        <f>IF(J274=1,$M$6,IF(J274=2,$N$6,IF(J274=3,$O$6,IF(J274=4,$P$6,IF(J274=5,$Q$6,IF(J274=6,$R$6,IF(J274=7,$S$6,IF(J274=8,$T$6,0))))))))</f>
        <v>0</v>
      </c>
      <c r="AD274" s="16">
        <f>(K274*AB274)</f>
        <v>0</v>
      </c>
    </row>
    <row r="275" spans="1:30" ht="12.75" customHeight="1" x14ac:dyDescent="0.4">
      <c r="A275" s="79">
        <f t="shared" si="31"/>
        <v>264</v>
      </c>
      <c r="B275" s="27"/>
      <c r="C275" s="126"/>
      <c r="D275" s="127"/>
      <c r="E275" s="127"/>
      <c r="F275" s="128"/>
      <c r="G275" s="82"/>
      <c r="H275" s="27"/>
      <c r="I275" s="64">
        <f t="shared" si="28"/>
        <v>0</v>
      </c>
      <c r="J275" s="112"/>
      <c r="K275" s="33"/>
      <c r="L275" s="110"/>
      <c r="M275" s="15">
        <f>IF(OR(C275="VACANT",K275=0),0,(L275/AC275))</f>
        <v>0</v>
      </c>
      <c r="N275" s="23" t="str">
        <f t="shared" si="26"/>
        <v xml:space="preserve"> </v>
      </c>
      <c r="O275" s="24">
        <f t="shared" si="29"/>
        <v>0</v>
      </c>
      <c r="P275" s="28"/>
      <c r="Q275" s="28"/>
      <c r="R275" s="63">
        <f t="shared" si="30"/>
        <v>0</v>
      </c>
      <c r="S275" s="67" t="str">
        <f t="shared" si="27"/>
        <v/>
      </c>
      <c r="T275" s="25" t="str">
        <f>IF(R275&gt;0,IF(R275&gt;O275,"Fail",""),IF(F275="Vacant","",""))</f>
        <v/>
      </c>
      <c r="U275" s="85"/>
      <c r="V275" s="85"/>
      <c r="W275" s="85"/>
      <c r="X275" s="70"/>
      <c r="Y275" s="214"/>
      <c r="AA275" s="71">
        <f>IF(I275=1.5,$M$7,IF(I275=2.5,$N$7,IF(I275=3.5,$O$7,IF(I275=4.5,$P$7,IF(I275=5.5,$Q$7,IF(I275=6.5,$R$7,IF(I275=7.5,$S$7,IF(I275=8.5,$T$7,0))))))))</f>
        <v>0</v>
      </c>
      <c r="AB275" s="18">
        <f>IF(I275=1,$M$6,IF(I275=2,$N$6,IF(I275=3,$O$6,IF(I275=4,$P$6,IF(I275=5,$Q$6,IF(I275=6,$R$6,IF(I275=7,$S$6,IF(I275=8,$T$6,AA275))))))))</f>
        <v>0</v>
      </c>
      <c r="AC275" s="16">
        <f>IF(J275=1,$M$6,IF(J275=2,$N$6,IF(J275=3,$O$6,IF(J275=4,$P$6,IF(J275=5,$Q$6,IF(J275=6,$R$6,IF(J275=7,$S$6,IF(J275=8,$T$6,0))))))))</f>
        <v>0</v>
      </c>
      <c r="AD275" s="16">
        <f>(K275*AB275)</f>
        <v>0</v>
      </c>
    </row>
    <row r="276" spans="1:30" ht="12.75" customHeight="1" x14ac:dyDescent="0.4">
      <c r="A276" s="79">
        <f t="shared" si="31"/>
        <v>265</v>
      </c>
      <c r="B276" s="27"/>
      <c r="C276" s="126"/>
      <c r="D276" s="127"/>
      <c r="E276" s="127"/>
      <c r="F276" s="128"/>
      <c r="G276" s="82"/>
      <c r="H276" s="27"/>
      <c r="I276" s="64">
        <f t="shared" si="28"/>
        <v>0</v>
      </c>
      <c r="J276" s="112"/>
      <c r="K276" s="33"/>
      <c r="L276" s="110"/>
      <c r="M276" s="15">
        <f>IF(OR(C276="VACANT",K276=0),0,(L276/AC276))</f>
        <v>0</v>
      </c>
      <c r="N276" s="23" t="str">
        <f t="shared" si="26"/>
        <v xml:space="preserve"> </v>
      </c>
      <c r="O276" s="24">
        <f t="shared" si="29"/>
        <v>0</v>
      </c>
      <c r="P276" s="28"/>
      <c r="Q276" s="28"/>
      <c r="R276" s="63">
        <f t="shared" si="30"/>
        <v>0</v>
      </c>
      <c r="S276" s="67" t="str">
        <f t="shared" si="27"/>
        <v/>
      </c>
      <c r="T276" s="25" t="str">
        <f>IF(R276&gt;0,IF(R276&gt;O276,"Fail",""),IF(F276="Vacant","",""))</f>
        <v/>
      </c>
      <c r="U276" s="85"/>
      <c r="V276" s="85"/>
      <c r="W276" s="85"/>
      <c r="X276" s="70"/>
      <c r="Y276" s="214"/>
      <c r="AA276" s="71">
        <f>IF(I276=1.5,$M$7,IF(I276=2.5,$N$7,IF(I276=3.5,$O$7,IF(I276=4.5,$P$7,IF(I276=5.5,$Q$7,IF(I276=6.5,$R$7,IF(I276=7.5,$S$7,IF(I276=8.5,$T$7,0))))))))</f>
        <v>0</v>
      </c>
      <c r="AB276" s="18">
        <f>IF(I276=1,$M$6,IF(I276=2,$N$6,IF(I276=3,$O$6,IF(I276=4,$P$6,IF(I276=5,$Q$6,IF(I276=6,$R$6,IF(I276=7,$S$6,IF(I276=8,$T$6,AA276))))))))</f>
        <v>0</v>
      </c>
      <c r="AC276" s="16">
        <f>IF(J276=1,$M$6,IF(J276=2,$N$6,IF(J276=3,$O$6,IF(J276=4,$P$6,IF(J276=5,$Q$6,IF(J276=6,$R$6,IF(J276=7,$S$6,IF(J276=8,$T$6,0))))))))</f>
        <v>0</v>
      </c>
      <c r="AD276" s="16">
        <f>(K276*AB276)</f>
        <v>0</v>
      </c>
    </row>
    <row r="277" spans="1:30" ht="12.75" customHeight="1" x14ac:dyDescent="0.4">
      <c r="A277" s="79">
        <f t="shared" si="31"/>
        <v>266</v>
      </c>
      <c r="B277" s="27"/>
      <c r="C277" s="126"/>
      <c r="D277" s="127"/>
      <c r="E277" s="127"/>
      <c r="F277" s="128"/>
      <c r="G277" s="82"/>
      <c r="H277" s="27"/>
      <c r="I277" s="64">
        <f t="shared" si="28"/>
        <v>0</v>
      </c>
      <c r="J277" s="112"/>
      <c r="K277" s="33"/>
      <c r="L277" s="110"/>
      <c r="M277" s="15">
        <f>IF(OR(C277="VACANT",K277=0),0,(L277/AC277))</f>
        <v>0</v>
      </c>
      <c r="N277" s="23" t="str">
        <f t="shared" si="26"/>
        <v xml:space="preserve"> </v>
      </c>
      <c r="O277" s="24">
        <f t="shared" si="29"/>
        <v>0</v>
      </c>
      <c r="P277" s="28"/>
      <c r="Q277" s="28"/>
      <c r="R277" s="63">
        <f t="shared" si="30"/>
        <v>0</v>
      </c>
      <c r="S277" s="67" t="str">
        <f t="shared" si="27"/>
        <v/>
      </c>
      <c r="T277" s="25" t="str">
        <f>IF(R277&gt;0,IF(R277&gt;O277,"Fail",""),IF(F277="Vacant","",""))</f>
        <v/>
      </c>
      <c r="U277" s="85"/>
      <c r="V277" s="85"/>
      <c r="W277" s="85"/>
      <c r="X277" s="70"/>
      <c r="Y277" s="214"/>
      <c r="AA277" s="71">
        <f>IF(I277=1.5,$M$7,IF(I277=2.5,$N$7,IF(I277=3.5,$O$7,IF(I277=4.5,$P$7,IF(I277=5.5,$Q$7,IF(I277=6.5,$R$7,IF(I277=7.5,$S$7,IF(I277=8.5,$T$7,0))))))))</f>
        <v>0</v>
      </c>
      <c r="AB277" s="18">
        <f>IF(I277=1,$M$6,IF(I277=2,$N$6,IF(I277=3,$O$6,IF(I277=4,$P$6,IF(I277=5,$Q$6,IF(I277=6,$R$6,IF(I277=7,$S$6,IF(I277=8,$T$6,AA277))))))))</f>
        <v>0</v>
      </c>
      <c r="AC277" s="16">
        <f>IF(J277=1,$M$6,IF(J277=2,$N$6,IF(J277=3,$O$6,IF(J277=4,$P$6,IF(J277=5,$Q$6,IF(J277=6,$R$6,IF(J277=7,$S$6,IF(J277=8,$T$6,0))))))))</f>
        <v>0</v>
      </c>
      <c r="AD277" s="16">
        <f>(K277*AB277)</f>
        <v>0</v>
      </c>
    </row>
    <row r="278" spans="1:30" ht="12.75" customHeight="1" x14ac:dyDescent="0.4">
      <c r="A278" s="79">
        <f t="shared" si="31"/>
        <v>267</v>
      </c>
      <c r="B278" s="27"/>
      <c r="C278" s="126"/>
      <c r="D278" s="127"/>
      <c r="E278" s="127"/>
      <c r="F278" s="128"/>
      <c r="G278" s="82"/>
      <c r="H278" s="27"/>
      <c r="I278" s="64">
        <f t="shared" si="28"/>
        <v>0</v>
      </c>
      <c r="J278" s="112"/>
      <c r="K278" s="33"/>
      <c r="L278" s="110"/>
      <c r="M278" s="15">
        <f>IF(OR(C278="VACANT",K278=0),0,(L278/AC278))</f>
        <v>0</v>
      </c>
      <c r="N278" s="23" t="str">
        <f t="shared" si="26"/>
        <v xml:space="preserve"> </v>
      </c>
      <c r="O278" s="24">
        <f t="shared" si="29"/>
        <v>0</v>
      </c>
      <c r="P278" s="28"/>
      <c r="Q278" s="28"/>
      <c r="R278" s="63">
        <f t="shared" si="30"/>
        <v>0</v>
      </c>
      <c r="S278" s="67" t="str">
        <f t="shared" si="27"/>
        <v/>
      </c>
      <c r="T278" s="25" t="str">
        <f>IF(R278&gt;0,IF(R278&gt;O278,"Fail",""),IF(F278="Vacant","",""))</f>
        <v/>
      </c>
      <c r="U278" s="85"/>
      <c r="V278" s="85"/>
      <c r="W278" s="85"/>
      <c r="X278" s="70"/>
      <c r="Y278" s="214"/>
      <c r="AA278" s="71">
        <f>IF(I278=1.5,$M$7,IF(I278=2.5,$N$7,IF(I278=3.5,$O$7,IF(I278=4.5,$P$7,IF(I278=5.5,$Q$7,IF(I278=6.5,$R$7,IF(I278=7.5,$S$7,IF(I278=8.5,$T$7,0))))))))</f>
        <v>0</v>
      </c>
      <c r="AB278" s="18">
        <f>IF(I278=1,$M$6,IF(I278=2,$N$6,IF(I278=3,$O$6,IF(I278=4,$P$6,IF(I278=5,$Q$6,IF(I278=6,$R$6,IF(I278=7,$S$6,IF(I278=8,$T$6,AA278))))))))</f>
        <v>0</v>
      </c>
      <c r="AC278" s="16">
        <f>IF(J278=1,$M$6,IF(J278=2,$N$6,IF(J278=3,$O$6,IF(J278=4,$P$6,IF(J278=5,$Q$6,IF(J278=6,$R$6,IF(J278=7,$S$6,IF(J278=8,$T$6,0))))))))</f>
        <v>0</v>
      </c>
      <c r="AD278" s="16">
        <f>(K278*AB278)</f>
        <v>0</v>
      </c>
    </row>
    <row r="279" spans="1:30" ht="12.75" customHeight="1" x14ac:dyDescent="0.4">
      <c r="A279" s="79">
        <f t="shared" si="31"/>
        <v>268</v>
      </c>
      <c r="B279" s="27"/>
      <c r="C279" s="126"/>
      <c r="D279" s="127"/>
      <c r="E279" s="127"/>
      <c r="F279" s="128"/>
      <c r="G279" s="82"/>
      <c r="H279" s="27"/>
      <c r="I279" s="64">
        <f t="shared" si="28"/>
        <v>0</v>
      </c>
      <c r="J279" s="112"/>
      <c r="K279" s="33"/>
      <c r="L279" s="110"/>
      <c r="M279" s="15">
        <f>IF(OR(C279="VACANT",K279=0),0,(L279/AC279))</f>
        <v>0</v>
      </c>
      <c r="N279" s="23" t="str">
        <f t="shared" si="26"/>
        <v xml:space="preserve"> </v>
      </c>
      <c r="O279" s="24">
        <f t="shared" si="29"/>
        <v>0</v>
      </c>
      <c r="P279" s="28"/>
      <c r="Q279" s="28"/>
      <c r="R279" s="63">
        <f t="shared" si="30"/>
        <v>0</v>
      </c>
      <c r="S279" s="67" t="str">
        <f t="shared" si="27"/>
        <v/>
      </c>
      <c r="T279" s="25" t="str">
        <f>IF(R279&gt;0,IF(R279&gt;O279,"Fail",""),IF(F279="Vacant","",""))</f>
        <v/>
      </c>
      <c r="U279" s="85"/>
      <c r="V279" s="85"/>
      <c r="W279" s="85"/>
      <c r="X279" s="70"/>
      <c r="Y279" s="214"/>
      <c r="AA279" s="71">
        <f>IF(I279=1.5,$M$7,IF(I279=2.5,$N$7,IF(I279=3.5,$O$7,IF(I279=4.5,$P$7,IF(I279=5.5,$Q$7,IF(I279=6.5,$R$7,IF(I279=7.5,$S$7,IF(I279=8.5,$T$7,0))))))))</f>
        <v>0</v>
      </c>
      <c r="AB279" s="18">
        <f>IF(I279=1,$M$6,IF(I279=2,$N$6,IF(I279=3,$O$6,IF(I279=4,$P$6,IF(I279=5,$Q$6,IF(I279=6,$R$6,IF(I279=7,$S$6,IF(I279=8,$T$6,AA279))))))))</f>
        <v>0</v>
      </c>
      <c r="AC279" s="16">
        <f>IF(J279=1,$M$6,IF(J279=2,$N$6,IF(J279=3,$O$6,IF(J279=4,$P$6,IF(J279=5,$Q$6,IF(J279=6,$R$6,IF(J279=7,$S$6,IF(J279=8,$T$6,0))))))))</f>
        <v>0</v>
      </c>
      <c r="AD279" s="16">
        <f>(K279*AB279)</f>
        <v>0</v>
      </c>
    </row>
    <row r="280" spans="1:30" ht="12.75" customHeight="1" x14ac:dyDescent="0.4">
      <c r="A280" s="79">
        <f t="shared" si="31"/>
        <v>269</v>
      </c>
      <c r="B280" s="27"/>
      <c r="C280" s="126"/>
      <c r="D280" s="127"/>
      <c r="E280" s="127"/>
      <c r="F280" s="128"/>
      <c r="G280" s="82"/>
      <c r="H280" s="27"/>
      <c r="I280" s="64">
        <f t="shared" si="28"/>
        <v>0</v>
      </c>
      <c r="J280" s="112"/>
      <c r="K280" s="33"/>
      <c r="L280" s="110"/>
      <c r="M280" s="15">
        <f>IF(OR(C280="VACANT",K280=0),0,(L280/AC280))</f>
        <v>0</v>
      </c>
      <c r="N280" s="23" t="str">
        <f t="shared" si="26"/>
        <v xml:space="preserve"> </v>
      </c>
      <c r="O280" s="24">
        <f t="shared" si="29"/>
        <v>0</v>
      </c>
      <c r="P280" s="28"/>
      <c r="Q280" s="28"/>
      <c r="R280" s="63">
        <f t="shared" si="30"/>
        <v>0</v>
      </c>
      <c r="S280" s="67" t="str">
        <f t="shared" si="27"/>
        <v/>
      </c>
      <c r="T280" s="25" t="str">
        <f>IF(R280&gt;0,IF(R280&gt;O280,"Fail",""),IF(F280="Vacant","",""))</f>
        <v/>
      </c>
      <c r="U280" s="85"/>
      <c r="V280" s="85"/>
      <c r="W280" s="85"/>
      <c r="X280" s="70"/>
      <c r="Y280" s="214"/>
      <c r="AA280" s="71">
        <f>IF(I280=1.5,$M$7,IF(I280=2.5,$N$7,IF(I280=3.5,$O$7,IF(I280=4.5,$P$7,IF(I280=5.5,$Q$7,IF(I280=6.5,$R$7,IF(I280=7.5,$S$7,IF(I280=8.5,$T$7,0))))))))</f>
        <v>0</v>
      </c>
      <c r="AB280" s="18">
        <f>IF(I280=1,$M$6,IF(I280=2,$N$6,IF(I280=3,$O$6,IF(I280=4,$P$6,IF(I280=5,$Q$6,IF(I280=6,$R$6,IF(I280=7,$S$6,IF(I280=8,$T$6,AA280))))))))</f>
        <v>0</v>
      </c>
      <c r="AC280" s="16">
        <f>IF(J280=1,$M$6,IF(J280=2,$N$6,IF(J280=3,$O$6,IF(J280=4,$P$6,IF(J280=5,$Q$6,IF(J280=6,$R$6,IF(J280=7,$S$6,IF(J280=8,$T$6,0))))))))</f>
        <v>0</v>
      </c>
      <c r="AD280" s="16">
        <f>(K280*AB280)</f>
        <v>0</v>
      </c>
    </row>
    <row r="281" spans="1:30" ht="12.75" customHeight="1" x14ac:dyDescent="0.4">
      <c r="A281" s="79">
        <f t="shared" si="31"/>
        <v>270</v>
      </c>
      <c r="B281" s="27"/>
      <c r="C281" s="126"/>
      <c r="D281" s="127"/>
      <c r="E281" s="127"/>
      <c r="F281" s="128"/>
      <c r="G281" s="82"/>
      <c r="H281" s="27"/>
      <c r="I281" s="64">
        <f t="shared" si="28"/>
        <v>0</v>
      </c>
      <c r="J281" s="112"/>
      <c r="K281" s="33"/>
      <c r="L281" s="110"/>
      <c r="M281" s="15">
        <f>IF(OR(C281="VACANT",K281=0),0,(L281/AC281))</f>
        <v>0</v>
      </c>
      <c r="N281" s="23" t="str">
        <f t="shared" si="26"/>
        <v xml:space="preserve"> </v>
      </c>
      <c r="O281" s="24">
        <f t="shared" si="29"/>
        <v>0</v>
      </c>
      <c r="P281" s="28"/>
      <c r="Q281" s="28"/>
      <c r="R281" s="63">
        <f t="shared" si="30"/>
        <v>0</v>
      </c>
      <c r="S281" s="67" t="str">
        <f t="shared" si="27"/>
        <v/>
      </c>
      <c r="T281" s="25" t="str">
        <f>IF(R281&gt;0,IF(R281&gt;O281,"Fail",""),IF(F281="Vacant","",""))</f>
        <v/>
      </c>
      <c r="U281" s="85"/>
      <c r="V281" s="85"/>
      <c r="W281" s="85"/>
      <c r="X281" s="70"/>
      <c r="Y281" s="214"/>
      <c r="AA281" s="71">
        <f>IF(I281=1.5,$M$7,IF(I281=2.5,$N$7,IF(I281=3.5,$O$7,IF(I281=4.5,$P$7,IF(I281=5.5,$Q$7,IF(I281=6.5,$R$7,IF(I281=7.5,$S$7,IF(I281=8.5,$T$7,0))))))))</f>
        <v>0</v>
      </c>
      <c r="AB281" s="18">
        <f>IF(I281=1,$M$6,IF(I281=2,$N$6,IF(I281=3,$O$6,IF(I281=4,$P$6,IF(I281=5,$Q$6,IF(I281=6,$R$6,IF(I281=7,$S$6,IF(I281=8,$T$6,AA281))))))))</f>
        <v>0</v>
      </c>
      <c r="AC281" s="16">
        <f>IF(J281=1,$M$6,IF(J281=2,$N$6,IF(J281=3,$O$6,IF(J281=4,$P$6,IF(J281=5,$Q$6,IF(J281=6,$R$6,IF(J281=7,$S$6,IF(J281=8,$T$6,0))))))))</f>
        <v>0</v>
      </c>
      <c r="AD281" s="16">
        <f>(K281*AB281)</f>
        <v>0</v>
      </c>
    </row>
    <row r="282" spans="1:30" ht="12.75" customHeight="1" x14ac:dyDescent="0.4">
      <c r="A282" s="79">
        <f t="shared" si="31"/>
        <v>271</v>
      </c>
      <c r="B282" s="27"/>
      <c r="C282" s="126"/>
      <c r="D282" s="127"/>
      <c r="E282" s="127"/>
      <c r="F282" s="128"/>
      <c r="G282" s="82"/>
      <c r="H282" s="27"/>
      <c r="I282" s="64">
        <f t="shared" si="28"/>
        <v>0</v>
      </c>
      <c r="J282" s="112"/>
      <c r="K282" s="33"/>
      <c r="L282" s="110"/>
      <c r="M282" s="15">
        <f>IF(OR(C282="VACANT",K282=0),0,(L282/AC282))</f>
        <v>0</v>
      </c>
      <c r="N282" s="23" t="str">
        <f t="shared" si="26"/>
        <v xml:space="preserve"> </v>
      </c>
      <c r="O282" s="24">
        <f t="shared" si="29"/>
        <v>0</v>
      </c>
      <c r="P282" s="28"/>
      <c r="Q282" s="28"/>
      <c r="R282" s="63">
        <f t="shared" si="30"/>
        <v>0</v>
      </c>
      <c r="S282" s="67" t="str">
        <f t="shared" si="27"/>
        <v/>
      </c>
      <c r="T282" s="25" t="str">
        <f>IF(R282&gt;0,IF(R282&gt;O282,"Fail",""),IF(F282="Vacant","",""))</f>
        <v/>
      </c>
      <c r="U282" s="85"/>
      <c r="V282" s="85"/>
      <c r="W282" s="85"/>
      <c r="X282" s="70"/>
      <c r="Y282" s="214"/>
      <c r="AA282" s="71">
        <f>IF(I282=1.5,$M$7,IF(I282=2.5,$N$7,IF(I282=3.5,$O$7,IF(I282=4.5,$P$7,IF(I282=5.5,$Q$7,IF(I282=6.5,$R$7,IF(I282=7.5,$S$7,IF(I282=8.5,$T$7,0))))))))</f>
        <v>0</v>
      </c>
      <c r="AB282" s="18">
        <f>IF(I282=1,$M$6,IF(I282=2,$N$6,IF(I282=3,$O$6,IF(I282=4,$P$6,IF(I282=5,$Q$6,IF(I282=6,$R$6,IF(I282=7,$S$6,IF(I282=8,$T$6,AA282))))))))</f>
        <v>0</v>
      </c>
      <c r="AC282" s="16">
        <f>IF(J282=1,$M$6,IF(J282=2,$N$6,IF(J282=3,$O$6,IF(J282=4,$P$6,IF(J282=5,$Q$6,IF(J282=6,$R$6,IF(J282=7,$S$6,IF(J282=8,$T$6,0))))))))</f>
        <v>0</v>
      </c>
      <c r="AD282" s="16">
        <f>(K282*AB282)</f>
        <v>0</v>
      </c>
    </row>
    <row r="283" spans="1:30" ht="12.75" customHeight="1" x14ac:dyDescent="0.4">
      <c r="A283" s="79">
        <f t="shared" si="31"/>
        <v>272</v>
      </c>
      <c r="B283" s="27"/>
      <c r="C283" s="126"/>
      <c r="D283" s="127"/>
      <c r="E283" s="127"/>
      <c r="F283" s="128"/>
      <c r="G283" s="82"/>
      <c r="H283" s="27"/>
      <c r="I283" s="64">
        <f t="shared" si="28"/>
        <v>0</v>
      </c>
      <c r="J283" s="112"/>
      <c r="K283" s="33"/>
      <c r="L283" s="110"/>
      <c r="M283" s="15">
        <f>IF(OR(C283="VACANT",K283=0),0,(L283/AC283))</f>
        <v>0</v>
      </c>
      <c r="N283" s="23" t="str">
        <f t="shared" si="26"/>
        <v xml:space="preserve"> </v>
      </c>
      <c r="O283" s="24">
        <f t="shared" si="29"/>
        <v>0</v>
      </c>
      <c r="P283" s="28"/>
      <c r="Q283" s="28"/>
      <c r="R283" s="63">
        <f t="shared" si="30"/>
        <v>0</v>
      </c>
      <c r="S283" s="67" t="str">
        <f t="shared" si="27"/>
        <v/>
      </c>
      <c r="T283" s="25" t="str">
        <f>IF(R283&gt;0,IF(R283&gt;O283,"Fail",""),IF(F283="Vacant","",""))</f>
        <v/>
      </c>
      <c r="U283" s="85"/>
      <c r="V283" s="85"/>
      <c r="W283" s="85"/>
      <c r="X283" s="70"/>
      <c r="Y283" s="214"/>
      <c r="AA283" s="71">
        <f>IF(I283=1.5,$M$7,IF(I283=2.5,$N$7,IF(I283=3.5,$O$7,IF(I283=4.5,$P$7,IF(I283=5.5,$Q$7,IF(I283=6.5,$R$7,IF(I283=7.5,$S$7,IF(I283=8.5,$T$7,0))))))))</f>
        <v>0</v>
      </c>
      <c r="AB283" s="18">
        <f>IF(I283=1,$M$6,IF(I283=2,$N$6,IF(I283=3,$O$6,IF(I283=4,$P$6,IF(I283=5,$Q$6,IF(I283=6,$R$6,IF(I283=7,$S$6,IF(I283=8,$T$6,AA283))))))))</f>
        <v>0</v>
      </c>
      <c r="AC283" s="16">
        <f>IF(J283=1,$M$6,IF(J283=2,$N$6,IF(J283=3,$O$6,IF(J283=4,$P$6,IF(J283=5,$Q$6,IF(J283=6,$R$6,IF(J283=7,$S$6,IF(J283=8,$T$6,0))))))))</f>
        <v>0</v>
      </c>
      <c r="AD283" s="16">
        <f>(K283*AB283)</f>
        <v>0</v>
      </c>
    </row>
    <row r="284" spans="1:30" ht="12.75" customHeight="1" x14ac:dyDescent="0.4">
      <c r="A284" s="79">
        <f t="shared" si="31"/>
        <v>273</v>
      </c>
      <c r="B284" s="27"/>
      <c r="C284" s="126"/>
      <c r="D284" s="127"/>
      <c r="E284" s="127"/>
      <c r="F284" s="128"/>
      <c r="G284" s="82"/>
      <c r="H284" s="27"/>
      <c r="I284" s="64">
        <f t="shared" si="28"/>
        <v>0</v>
      </c>
      <c r="J284" s="112"/>
      <c r="K284" s="33"/>
      <c r="L284" s="110"/>
      <c r="M284" s="15">
        <f>IF(OR(C284="VACANT",K284=0),0,(L284/AC284))</f>
        <v>0</v>
      </c>
      <c r="N284" s="23" t="str">
        <f t="shared" si="26"/>
        <v xml:space="preserve"> </v>
      </c>
      <c r="O284" s="24">
        <f t="shared" si="29"/>
        <v>0</v>
      </c>
      <c r="P284" s="28"/>
      <c r="Q284" s="28"/>
      <c r="R284" s="63">
        <f t="shared" si="30"/>
        <v>0</v>
      </c>
      <c r="S284" s="67" t="str">
        <f t="shared" si="27"/>
        <v/>
      </c>
      <c r="T284" s="25" t="str">
        <f>IF(R284&gt;0,IF(R284&gt;O284,"Fail",""),IF(F284="Vacant","",""))</f>
        <v/>
      </c>
      <c r="U284" s="85"/>
      <c r="V284" s="85"/>
      <c r="W284" s="85"/>
      <c r="X284" s="70"/>
      <c r="Y284" s="214"/>
      <c r="AA284" s="71">
        <f>IF(I284=1.5,$M$7,IF(I284=2.5,$N$7,IF(I284=3.5,$O$7,IF(I284=4.5,$P$7,IF(I284=5.5,$Q$7,IF(I284=6.5,$R$7,IF(I284=7.5,$S$7,IF(I284=8.5,$T$7,0))))))))</f>
        <v>0</v>
      </c>
      <c r="AB284" s="18">
        <f>IF(I284=1,$M$6,IF(I284=2,$N$6,IF(I284=3,$O$6,IF(I284=4,$P$6,IF(I284=5,$Q$6,IF(I284=6,$R$6,IF(I284=7,$S$6,IF(I284=8,$T$6,AA284))))))))</f>
        <v>0</v>
      </c>
      <c r="AC284" s="16">
        <f>IF(J284=1,$M$6,IF(J284=2,$N$6,IF(J284=3,$O$6,IF(J284=4,$P$6,IF(J284=5,$Q$6,IF(J284=6,$R$6,IF(J284=7,$S$6,IF(J284=8,$T$6,0))))))))</f>
        <v>0</v>
      </c>
      <c r="AD284" s="16">
        <f>(K284*AB284)</f>
        <v>0</v>
      </c>
    </row>
    <row r="285" spans="1:30" ht="12.75" customHeight="1" x14ac:dyDescent="0.4">
      <c r="A285" s="79">
        <f t="shared" si="31"/>
        <v>274</v>
      </c>
      <c r="B285" s="27"/>
      <c r="C285" s="126"/>
      <c r="D285" s="127"/>
      <c r="E285" s="127"/>
      <c r="F285" s="128"/>
      <c r="G285" s="82"/>
      <c r="H285" s="27"/>
      <c r="I285" s="64">
        <f t="shared" si="28"/>
        <v>0</v>
      </c>
      <c r="J285" s="112"/>
      <c r="K285" s="33"/>
      <c r="L285" s="110"/>
      <c r="M285" s="15">
        <f>IF(OR(C285="VACANT",K285=0),0,(L285/AC285))</f>
        <v>0</v>
      </c>
      <c r="N285" s="23" t="str">
        <f t="shared" si="26"/>
        <v xml:space="preserve"> </v>
      </c>
      <c r="O285" s="24">
        <f t="shared" si="29"/>
        <v>0</v>
      </c>
      <c r="P285" s="28"/>
      <c r="Q285" s="28"/>
      <c r="R285" s="63">
        <f t="shared" si="30"/>
        <v>0</v>
      </c>
      <c r="S285" s="67" t="str">
        <f t="shared" si="27"/>
        <v/>
      </c>
      <c r="T285" s="25" t="str">
        <f>IF(R285&gt;0,IF(R285&gt;O285,"Fail",""),IF(F285="Vacant","",""))</f>
        <v/>
      </c>
      <c r="U285" s="85"/>
      <c r="V285" s="85"/>
      <c r="W285" s="85"/>
      <c r="X285" s="70"/>
      <c r="Y285" s="214"/>
      <c r="AA285" s="71">
        <f>IF(I285=1.5,$M$7,IF(I285=2.5,$N$7,IF(I285=3.5,$O$7,IF(I285=4.5,$P$7,IF(I285=5.5,$Q$7,IF(I285=6.5,$R$7,IF(I285=7.5,$S$7,IF(I285=8.5,$T$7,0))))))))</f>
        <v>0</v>
      </c>
      <c r="AB285" s="18">
        <f>IF(I285=1,$M$6,IF(I285=2,$N$6,IF(I285=3,$O$6,IF(I285=4,$P$6,IF(I285=5,$Q$6,IF(I285=6,$R$6,IF(I285=7,$S$6,IF(I285=8,$T$6,AA285))))))))</f>
        <v>0</v>
      </c>
      <c r="AC285" s="16">
        <f>IF(J285=1,$M$6,IF(J285=2,$N$6,IF(J285=3,$O$6,IF(J285=4,$P$6,IF(J285=5,$Q$6,IF(J285=6,$R$6,IF(J285=7,$S$6,IF(J285=8,$T$6,0))))))))</f>
        <v>0</v>
      </c>
      <c r="AD285" s="16">
        <f>(K285*AB285)</f>
        <v>0</v>
      </c>
    </row>
    <row r="286" spans="1:30" ht="12.75" customHeight="1" x14ac:dyDescent="0.4">
      <c r="A286" s="79">
        <f t="shared" si="31"/>
        <v>275</v>
      </c>
      <c r="B286" s="27"/>
      <c r="C286" s="126"/>
      <c r="D286" s="127"/>
      <c r="E286" s="127"/>
      <c r="F286" s="128"/>
      <c r="G286" s="82"/>
      <c r="H286" s="27"/>
      <c r="I286" s="64">
        <f t="shared" si="28"/>
        <v>0</v>
      </c>
      <c r="J286" s="112"/>
      <c r="K286" s="33"/>
      <c r="L286" s="110"/>
      <c r="M286" s="15">
        <f>IF(OR(C286="VACANT",K286=0),0,(L286/AC286))</f>
        <v>0</v>
      </c>
      <c r="N286" s="23" t="str">
        <f t="shared" si="26"/>
        <v xml:space="preserve"> </v>
      </c>
      <c r="O286" s="24">
        <f t="shared" si="29"/>
        <v>0</v>
      </c>
      <c r="P286" s="28"/>
      <c r="Q286" s="28"/>
      <c r="R286" s="63">
        <f t="shared" si="30"/>
        <v>0</v>
      </c>
      <c r="S286" s="67" t="str">
        <f t="shared" si="27"/>
        <v/>
      </c>
      <c r="T286" s="25" t="str">
        <f>IF(R286&gt;0,IF(R286&gt;O286,"Fail",""),IF(F286="Vacant","",""))</f>
        <v/>
      </c>
      <c r="U286" s="85"/>
      <c r="V286" s="85"/>
      <c r="W286" s="85"/>
      <c r="X286" s="70"/>
      <c r="Y286" s="214"/>
      <c r="AA286" s="71">
        <f>IF(I286=1.5,$M$7,IF(I286=2.5,$N$7,IF(I286=3.5,$O$7,IF(I286=4.5,$P$7,IF(I286=5.5,$Q$7,IF(I286=6.5,$R$7,IF(I286=7.5,$S$7,IF(I286=8.5,$T$7,0))))))))</f>
        <v>0</v>
      </c>
      <c r="AB286" s="18">
        <f>IF(I286=1,$M$6,IF(I286=2,$N$6,IF(I286=3,$O$6,IF(I286=4,$P$6,IF(I286=5,$Q$6,IF(I286=6,$R$6,IF(I286=7,$S$6,IF(I286=8,$T$6,AA286))))))))</f>
        <v>0</v>
      </c>
      <c r="AC286" s="16">
        <f>IF(J286=1,$M$6,IF(J286=2,$N$6,IF(J286=3,$O$6,IF(J286=4,$P$6,IF(J286=5,$Q$6,IF(J286=6,$R$6,IF(J286=7,$S$6,IF(J286=8,$T$6,0))))))))</f>
        <v>0</v>
      </c>
      <c r="AD286" s="16">
        <f>(K286*AB286)</f>
        <v>0</v>
      </c>
    </row>
    <row r="287" spans="1:30" ht="12.75" customHeight="1" x14ac:dyDescent="0.4">
      <c r="A287" s="79">
        <f t="shared" si="31"/>
        <v>276</v>
      </c>
      <c r="B287" s="27"/>
      <c r="C287" s="126"/>
      <c r="D287" s="127"/>
      <c r="E287" s="127"/>
      <c r="F287" s="128"/>
      <c r="G287" s="82"/>
      <c r="H287" s="27"/>
      <c r="I287" s="64">
        <f t="shared" si="28"/>
        <v>0</v>
      </c>
      <c r="J287" s="112"/>
      <c r="K287" s="33"/>
      <c r="L287" s="110"/>
      <c r="M287" s="15">
        <f>IF(OR(C287="VACANT",K287=0),0,(L287/AC287))</f>
        <v>0</v>
      </c>
      <c r="N287" s="23" t="str">
        <f t="shared" si="26"/>
        <v xml:space="preserve"> </v>
      </c>
      <c r="O287" s="24">
        <f t="shared" si="29"/>
        <v>0</v>
      </c>
      <c r="P287" s="28"/>
      <c r="Q287" s="28"/>
      <c r="R287" s="63">
        <f t="shared" si="30"/>
        <v>0</v>
      </c>
      <c r="S287" s="67" t="str">
        <f t="shared" si="27"/>
        <v/>
      </c>
      <c r="T287" s="25" t="str">
        <f>IF(R287&gt;0,IF(R287&gt;O287,"Fail",""),IF(F287="Vacant","",""))</f>
        <v/>
      </c>
      <c r="U287" s="85"/>
      <c r="V287" s="85"/>
      <c r="W287" s="85"/>
      <c r="X287" s="70"/>
      <c r="Y287" s="214"/>
      <c r="AA287" s="71">
        <f>IF(I287=1.5,$M$7,IF(I287=2.5,$N$7,IF(I287=3.5,$O$7,IF(I287=4.5,$P$7,IF(I287=5.5,$Q$7,IF(I287=6.5,$R$7,IF(I287=7.5,$S$7,IF(I287=8.5,$T$7,0))))))))</f>
        <v>0</v>
      </c>
      <c r="AB287" s="18">
        <f>IF(I287=1,$M$6,IF(I287=2,$N$6,IF(I287=3,$O$6,IF(I287=4,$P$6,IF(I287=5,$Q$6,IF(I287=6,$R$6,IF(I287=7,$S$6,IF(I287=8,$T$6,AA287))))))))</f>
        <v>0</v>
      </c>
      <c r="AC287" s="16">
        <f>IF(J287=1,$M$6,IF(J287=2,$N$6,IF(J287=3,$O$6,IF(J287=4,$P$6,IF(J287=5,$Q$6,IF(J287=6,$R$6,IF(J287=7,$S$6,IF(J287=8,$T$6,0))))))))</f>
        <v>0</v>
      </c>
      <c r="AD287" s="16">
        <f>(K287*AB287)</f>
        <v>0</v>
      </c>
    </row>
    <row r="288" spans="1:30" ht="12.75" customHeight="1" x14ac:dyDescent="0.4">
      <c r="A288" s="79">
        <f t="shared" si="31"/>
        <v>277</v>
      </c>
      <c r="B288" s="27"/>
      <c r="C288" s="126"/>
      <c r="D288" s="127"/>
      <c r="E288" s="127"/>
      <c r="F288" s="128"/>
      <c r="G288" s="82"/>
      <c r="H288" s="27"/>
      <c r="I288" s="64">
        <f t="shared" si="28"/>
        <v>0</v>
      </c>
      <c r="J288" s="112"/>
      <c r="K288" s="33"/>
      <c r="L288" s="110"/>
      <c r="M288" s="15">
        <f>IF(OR(C288="VACANT",K288=0),0,(L288/AC288))</f>
        <v>0</v>
      </c>
      <c r="N288" s="23" t="str">
        <f t="shared" si="26"/>
        <v xml:space="preserve"> </v>
      </c>
      <c r="O288" s="24">
        <f t="shared" si="29"/>
        <v>0</v>
      </c>
      <c r="P288" s="28"/>
      <c r="Q288" s="28"/>
      <c r="R288" s="63">
        <f t="shared" si="30"/>
        <v>0</v>
      </c>
      <c r="S288" s="67" t="str">
        <f t="shared" si="27"/>
        <v/>
      </c>
      <c r="T288" s="25" t="str">
        <f>IF(R288&gt;0,IF(R288&gt;O288,"Fail",""),IF(F288="Vacant","",""))</f>
        <v/>
      </c>
      <c r="U288" s="85"/>
      <c r="V288" s="85"/>
      <c r="W288" s="85"/>
      <c r="X288" s="70"/>
      <c r="Y288" s="214"/>
      <c r="AA288" s="71">
        <f>IF(I288=1.5,$M$7,IF(I288=2.5,$N$7,IF(I288=3.5,$O$7,IF(I288=4.5,$P$7,IF(I288=5.5,$Q$7,IF(I288=6.5,$R$7,IF(I288=7.5,$S$7,IF(I288=8.5,$T$7,0))))))))</f>
        <v>0</v>
      </c>
      <c r="AB288" s="18">
        <f>IF(I288=1,$M$6,IF(I288=2,$N$6,IF(I288=3,$O$6,IF(I288=4,$P$6,IF(I288=5,$Q$6,IF(I288=6,$R$6,IF(I288=7,$S$6,IF(I288=8,$T$6,AA288))))))))</f>
        <v>0</v>
      </c>
      <c r="AC288" s="16">
        <f>IF(J288=1,$M$6,IF(J288=2,$N$6,IF(J288=3,$O$6,IF(J288=4,$P$6,IF(J288=5,$Q$6,IF(J288=6,$R$6,IF(J288=7,$S$6,IF(J288=8,$T$6,0))))))))</f>
        <v>0</v>
      </c>
      <c r="AD288" s="16">
        <f>(K288*AB288)</f>
        <v>0</v>
      </c>
    </row>
    <row r="289" spans="1:30" ht="12.75" customHeight="1" x14ac:dyDescent="0.4">
      <c r="A289" s="79">
        <f t="shared" si="31"/>
        <v>278</v>
      </c>
      <c r="B289" s="27"/>
      <c r="C289" s="126"/>
      <c r="D289" s="127"/>
      <c r="E289" s="127"/>
      <c r="F289" s="128"/>
      <c r="G289" s="82"/>
      <c r="H289" s="27"/>
      <c r="I289" s="64">
        <f t="shared" si="28"/>
        <v>0</v>
      </c>
      <c r="J289" s="112"/>
      <c r="K289" s="33"/>
      <c r="L289" s="110"/>
      <c r="M289" s="15">
        <f>IF(OR(C289="VACANT",K289=0),0,(L289/AC289))</f>
        <v>0</v>
      </c>
      <c r="N289" s="23" t="str">
        <f t="shared" si="26"/>
        <v xml:space="preserve"> </v>
      </c>
      <c r="O289" s="24">
        <f t="shared" si="29"/>
        <v>0</v>
      </c>
      <c r="P289" s="28"/>
      <c r="Q289" s="28"/>
      <c r="R289" s="63">
        <f t="shared" si="30"/>
        <v>0</v>
      </c>
      <c r="S289" s="67" t="str">
        <f t="shared" si="27"/>
        <v/>
      </c>
      <c r="T289" s="25" t="str">
        <f>IF(R289&gt;0,IF(R289&gt;O289,"Fail",""),IF(F289="Vacant","",""))</f>
        <v/>
      </c>
      <c r="U289" s="85"/>
      <c r="V289" s="85"/>
      <c r="W289" s="85"/>
      <c r="X289" s="70"/>
      <c r="Y289" s="214"/>
      <c r="AA289" s="71">
        <f>IF(I289=1.5,$M$7,IF(I289=2.5,$N$7,IF(I289=3.5,$O$7,IF(I289=4.5,$P$7,IF(I289=5.5,$Q$7,IF(I289=6.5,$R$7,IF(I289=7.5,$S$7,IF(I289=8.5,$T$7,0))))))))</f>
        <v>0</v>
      </c>
      <c r="AB289" s="18">
        <f>IF(I289=1,$M$6,IF(I289=2,$N$6,IF(I289=3,$O$6,IF(I289=4,$P$6,IF(I289=5,$Q$6,IF(I289=6,$R$6,IF(I289=7,$S$6,IF(I289=8,$T$6,AA289))))))))</f>
        <v>0</v>
      </c>
      <c r="AC289" s="16">
        <f>IF(J289=1,$M$6,IF(J289=2,$N$6,IF(J289=3,$O$6,IF(J289=4,$P$6,IF(J289=5,$Q$6,IF(J289=6,$R$6,IF(J289=7,$S$6,IF(J289=8,$T$6,0))))))))</f>
        <v>0</v>
      </c>
      <c r="AD289" s="16">
        <f>(K289*AB289)</f>
        <v>0</v>
      </c>
    </row>
    <row r="290" spans="1:30" ht="12.75" customHeight="1" x14ac:dyDescent="0.4">
      <c r="A290" s="79">
        <f t="shared" si="31"/>
        <v>279</v>
      </c>
      <c r="B290" s="27"/>
      <c r="C290" s="126"/>
      <c r="D290" s="127"/>
      <c r="E290" s="127"/>
      <c r="F290" s="128"/>
      <c r="G290" s="82"/>
      <c r="H290" s="27"/>
      <c r="I290" s="64">
        <f t="shared" si="28"/>
        <v>0</v>
      </c>
      <c r="J290" s="112"/>
      <c r="K290" s="33"/>
      <c r="L290" s="110"/>
      <c r="M290" s="15">
        <f>IF(OR(C290="VACANT",K290=0),0,(L290/AC290))</f>
        <v>0</v>
      </c>
      <c r="N290" s="23" t="str">
        <f t="shared" si="26"/>
        <v xml:space="preserve"> </v>
      </c>
      <c r="O290" s="24">
        <f t="shared" si="29"/>
        <v>0</v>
      </c>
      <c r="P290" s="28"/>
      <c r="Q290" s="28"/>
      <c r="R290" s="63">
        <f t="shared" si="30"/>
        <v>0</v>
      </c>
      <c r="S290" s="67" t="str">
        <f t="shared" si="27"/>
        <v/>
      </c>
      <c r="T290" s="25" t="str">
        <f>IF(R290&gt;0,IF(R290&gt;O290,"Fail",""),IF(F290="Vacant","",""))</f>
        <v/>
      </c>
      <c r="U290" s="85"/>
      <c r="V290" s="85"/>
      <c r="W290" s="85"/>
      <c r="X290" s="70"/>
      <c r="Y290" s="214"/>
      <c r="AA290" s="71">
        <f>IF(I290=1.5,$M$7,IF(I290=2.5,$N$7,IF(I290=3.5,$O$7,IF(I290=4.5,$P$7,IF(I290=5.5,$Q$7,IF(I290=6.5,$R$7,IF(I290=7.5,$S$7,IF(I290=8.5,$T$7,0))))))))</f>
        <v>0</v>
      </c>
      <c r="AB290" s="18">
        <f>IF(I290=1,$M$6,IF(I290=2,$N$6,IF(I290=3,$O$6,IF(I290=4,$P$6,IF(I290=5,$Q$6,IF(I290=6,$R$6,IF(I290=7,$S$6,IF(I290=8,$T$6,AA290))))))))</f>
        <v>0</v>
      </c>
      <c r="AC290" s="16">
        <f>IF(J290=1,$M$6,IF(J290=2,$N$6,IF(J290=3,$O$6,IF(J290=4,$P$6,IF(J290=5,$Q$6,IF(J290=6,$R$6,IF(J290=7,$S$6,IF(J290=8,$T$6,0))))))))</f>
        <v>0</v>
      </c>
      <c r="AD290" s="16">
        <f>(K290*AB290)</f>
        <v>0</v>
      </c>
    </row>
    <row r="291" spans="1:30" ht="12.75" customHeight="1" x14ac:dyDescent="0.4">
      <c r="A291" s="79">
        <f t="shared" si="31"/>
        <v>280</v>
      </c>
      <c r="B291" s="27"/>
      <c r="C291" s="126"/>
      <c r="D291" s="127"/>
      <c r="E291" s="127"/>
      <c r="F291" s="128"/>
      <c r="G291" s="82"/>
      <c r="H291" s="27"/>
      <c r="I291" s="64">
        <f t="shared" si="28"/>
        <v>0</v>
      </c>
      <c r="J291" s="112"/>
      <c r="K291" s="33"/>
      <c r="L291" s="110"/>
      <c r="M291" s="15">
        <f>IF(OR(C291="VACANT",K291=0),0,(L291/AC291))</f>
        <v>0</v>
      </c>
      <c r="N291" s="23" t="str">
        <f t="shared" si="26"/>
        <v xml:space="preserve"> </v>
      </c>
      <c r="O291" s="24">
        <f t="shared" si="29"/>
        <v>0</v>
      </c>
      <c r="P291" s="28"/>
      <c r="Q291" s="28"/>
      <c r="R291" s="63">
        <f t="shared" si="30"/>
        <v>0</v>
      </c>
      <c r="S291" s="67" t="str">
        <f t="shared" si="27"/>
        <v/>
      </c>
      <c r="T291" s="25" t="str">
        <f>IF(R291&gt;0,IF(R291&gt;O291,"Fail",""),IF(F291="Vacant","",""))</f>
        <v/>
      </c>
      <c r="U291" s="85"/>
      <c r="V291" s="85"/>
      <c r="W291" s="85"/>
      <c r="X291" s="70"/>
      <c r="Y291" s="214"/>
      <c r="AA291" s="71">
        <f>IF(I291=1.5,$M$7,IF(I291=2.5,$N$7,IF(I291=3.5,$O$7,IF(I291=4.5,$P$7,IF(I291=5.5,$Q$7,IF(I291=6.5,$R$7,IF(I291=7.5,$S$7,IF(I291=8.5,$T$7,0))))))))</f>
        <v>0</v>
      </c>
      <c r="AB291" s="18">
        <f>IF(I291=1,$M$6,IF(I291=2,$N$6,IF(I291=3,$O$6,IF(I291=4,$P$6,IF(I291=5,$Q$6,IF(I291=6,$R$6,IF(I291=7,$S$6,IF(I291=8,$T$6,AA291))))))))</f>
        <v>0</v>
      </c>
      <c r="AC291" s="16">
        <f>IF(J291=1,$M$6,IF(J291=2,$N$6,IF(J291=3,$O$6,IF(J291=4,$P$6,IF(J291=5,$Q$6,IF(J291=6,$R$6,IF(J291=7,$S$6,IF(J291=8,$T$6,0))))))))</f>
        <v>0</v>
      </c>
      <c r="AD291" s="16">
        <f>(K291*AB291)</f>
        <v>0</v>
      </c>
    </row>
    <row r="292" spans="1:30" ht="12.75" customHeight="1" x14ac:dyDescent="0.4">
      <c r="A292" s="79">
        <f t="shared" si="31"/>
        <v>281</v>
      </c>
      <c r="B292" s="27"/>
      <c r="C292" s="126"/>
      <c r="D292" s="127"/>
      <c r="E292" s="127"/>
      <c r="F292" s="128"/>
      <c r="G292" s="82"/>
      <c r="H292" s="27"/>
      <c r="I292" s="64">
        <f t="shared" si="28"/>
        <v>0</v>
      </c>
      <c r="J292" s="112"/>
      <c r="K292" s="33"/>
      <c r="L292" s="110"/>
      <c r="M292" s="15">
        <f>IF(OR(C292="VACANT",K292=0),0,(L292/AC292))</f>
        <v>0</v>
      </c>
      <c r="N292" s="23" t="str">
        <f t="shared" si="26"/>
        <v xml:space="preserve"> </v>
      </c>
      <c r="O292" s="24">
        <f t="shared" si="29"/>
        <v>0</v>
      </c>
      <c r="P292" s="28"/>
      <c r="Q292" s="28"/>
      <c r="R292" s="63">
        <f t="shared" si="30"/>
        <v>0</v>
      </c>
      <c r="S292" s="67" t="str">
        <f t="shared" si="27"/>
        <v/>
      </c>
      <c r="T292" s="25" t="str">
        <f>IF(R292&gt;0,IF(R292&gt;O292,"Fail",""),IF(F292="Vacant","",""))</f>
        <v/>
      </c>
      <c r="U292" s="85"/>
      <c r="V292" s="85"/>
      <c r="W292" s="85"/>
      <c r="X292" s="70"/>
      <c r="Y292" s="214"/>
      <c r="AA292" s="71">
        <f>IF(I292=1.5,$M$7,IF(I292=2.5,$N$7,IF(I292=3.5,$O$7,IF(I292=4.5,$P$7,IF(I292=5.5,$Q$7,IF(I292=6.5,$R$7,IF(I292=7.5,$S$7,IF(I292=8.5,$T$7,0))))))))</f>
        <v>0</v>
      </c>
      <c r="AB292" s="18">
        <f>IF(I292=1,$M$6,IF(I292=2,$N$6,IF(I292=3,$O$6,IF(I292=4,$P$6,IF(I292=5,$Q$6,IF(I292=6,$R$6,IF(I292=7,$S$6,IF(I292=8,$T$6,AA292))))))))</f>
        <v>0</v>
      </c>
      <c r="AC292" s="16">
        <f>IF(J292=1,$M$6,IF(J292=2,$N$6,IF(J292=3,$O$6,IF(J292=4,$P$6,IF(J292=5,$Q$6,IF(J292=6,$R$6,IF(J292=7,$S$6,IF(J292=8,$T$6,0))))))))</f>
        <v>0</v>
      </c>
      <c r="AD292" s="16">
        <f>(K292*AB292)</f>
        <v>0</v>
      </c>
    </row>
    <row r="293" spans="1:30" ht="12.75" customHeight="1" x14ac:dyDescent="0.4">
      <c r="A293" s="79">
        <f t="shared" si="31"/>
        <v>282</v>
      </c>
      <c r="B293" s="27"/>
      <c r="C293" s="126"/>
      <c r="D293" s="127"/>
      <c r="E293" s="127"/>
      <c r="F293" s="128"/>
      <c r="G293" s="82"/>
      <c r="H293" s="27"/>
      <c r="I293" s="64">
        <f t="shared" si="28"/>
        <v>0</v>
      </c>
      <c r="J293" s="112"/>
      <c r="K293" s="33"/>
      <c r="L293" s="110"/>
      <c r="M293" s="15">
        <f>IF(OR(C293="VACANT",K293=0),0,(L293/AC293))</f>
        <v>0</v>
      </c>
      <c r="N293" s="23" t="str">
        <f t="shared" si="26"/>
        <v xml:space="preserve"> </v>
      </c>
      <c r="O293" s="24">
        <f t="shared" si="29"/>
        <v>0</v>
      </c>
      <c r="P293" s="28"/>
      <c r="Q293" s="28"/>
      <c r="R293" s="63">
        <f t="shared" si="30"/>
        <v>0</v>
      </c>
      <c r="S293" s="67" t="str">
        <f t="shared" si="27"/>
        <v/>
      </c>
      <c r="T293" s="25" t="str">
        <f>IF(R293&gt;0,IF(R293&gt;O293,"Fail",""),IF(F293="Vacant","",""))</f>
        <v/>
      </c>
      <c r="U293" s="85"/>
      <c r="V293" s="85"/>
      <c r="W293" s="85"/>
      <c r="X293" s="70"/>
      <c r="Y293" s="214"/>
      <c r="AA293" s="71">
        <f>IF(I293=1.5,$M$7,IF(I293=2.5,$N$7,IF(I293=3.5,$O$7,IF(I293=4.5,$P$7,IF(I293=5.5,$Q$7,IF(I293=6.5,$R$7,IF(I293=7.5,$S$7,IF(I293=8.5,$T$7,0))))))))</f>
        <v>0</v>
      </c>
      <c r="AB293" s="18">
        <f>IF(I293=1,$M$6,IF(I293=2,$N$6,IF(I293=3,$O$6,IF(I293=4,$P$6,IF(I293=5,$Q$6,IF(I293=6,$R$6,IF(I293=7,$S$6,IF(I293=8,$T$6,AA293))))))))</f>
        <v>0</v>
      </c>
      <c r="AC293" s="16">
        <f>IF(J293=1,$M$6,IF(J293=2,$N$6,IF(J293=3,$O$6,IF(J293=4,$P$6,IF(J293=5,$Q$6,IF(J293=6,$R$6,IF(J293=7,$S$6,IF(J293=8,$T$6,0))))))))</f>
        <v>0</v>
      </c>
      <c r="AD293" s="16">
        <f>(K293*AB293)</f>
        <v>0</v>
      </c>
    </row>
    <row r="294" spans="1:30" ht="12.75" customHeight="1" x14ac:dyDescent="0.4">
      <c r="A294" s="79">
        <f t="shared" si="31"/>
        <v>283</v>
      </c>
      <c r="B294" s="27"/>
      <c r="C294" s="126"/>
      <c r="D294" s="127"/>
      <c r="E294" s="127"/>
      <c r="F294" s="128"/>
      <c r="G294" s="82"/>
      <c r="H294" s="27"/>
      <c r="I294" s="64">
        <f t="shared" si="28"/>
        <v>0</v>
      </c>
      <c r="J294" s="112"/>
      <c r="K294" s="33"/>
      <c r="L294" s="110"/>
      <c r="M294" s="15">
        <f>IF(OR(C294="VACANT",K294=0),0,(L294/AC294))</f>
        <v>0</v>
      </c>
      <c r="N294" s="23" t="str">
        <f t="shared" si="26"/>
        <v xml:space="preserve"> </v>
      </c>
      <c r="O294" s="24">
        <f t="shared" si="29"/>
        <v>0</v>
      </c>
      <c r="P294" s="28"/>
      <c r="Q294" s="28"/>
      <c r="R294" s="63">
        <f t="shared" si="30"/>
        <v>0</v>
      </c>
      <c r="S294" s="67" t="str">
        <f t="shared" si="27"/>
        <v/>
      </c>
      <c r="T294" s="25" t="str">
        <f>IF(R294&gt;0,IF(R294&gt;O294,"Fail",""),IF(F294="Vacant","",""))</f>
        <v/>
      </c>
      <c r="U294" s="85"/>
      <c r="V294" s="85"/>
      <c r="W294" s="85"/>
      <c r="X294" s="70"/>
      <c r="Y294" s="214"/>
      <c r="AA294" s="71">
        <f>IF(I294=1.5,$M$7,IF(I294=2.5,$N$7,IF(I294=3.5,$O$7,IF(I294=4.5,$P$7,IF(I294=5.5,$Q$7,IF(I294=6.5,$R$7,IF(I294=7.5,$S$7,IF(I294=8.5,$T$7,0))))))))</f>
        <v>0</v>
      </c>
      <c r="AB294" s="18">
        <f>IF(I294=1,$M$6,IF(I294=2,$N$6,IF(I294=3,$O$6,IF(I294=4,$P$6,IF(I294=5,$Q$6,IF(I294=6,$R$6,IF(I294=7,$S$6,IF(I294=8,$T$6,AA294))))))))</f>
        <v>0</v>
      </c>
      <c r="AC294" s="16">
        <f>IF(J294=1,$M$6,IF(J294=2,$N$6,IF(J294=3,$O$6,IF(J294=4,$P$6,IF(J294=5,$Q$6,IF(J294=6,$R$6,IF(J294=7,$S$6,IF(J294=8,$T$6,0))))))))</f>
        <v>0</v>
      </c>
      <c r="AD294" s="16">
        <f>(K294*AB294)</f>
        <v>0</v>
      </c>
    </row>
    <row r="295" spans="1:30" ht="12.75" customHeight="1" x14ac:dyDescent="0.4">
      <c r="A295" s="79">
        <f t="shared" si="31"/>
        <v>284</v>
      </c>
      <c r="B295" s="27"/>
      <c r="C295" s="126"/>
      <c r="D295" s="127"/>
      <c r="E295" s="127"/>
      <c r="F295" s="128"/>
      <c r="G295" s="82"/>
      <c r="H295" s="27"/>
      <c r="I295" s="64">
        <f t="shared" si="28"/>
        <v>0</v>
      </c>
      <c r="J295" s="112"/>
      <c r="K295" s="33"/>
      <c r="L295" s="110"/>
      <c r="M295" s="15">
        <f>IF(OR(C295="VACANT",K295=0),0,(L295/AC295))</f>
        <v>0</v>
      </c>
      <c r="N295" s="23" t="str">
        <f t="shared" si="26"/>
        <v xml:space="preserve"> </v>
      </c>
      <c r="O295" s="24">
        <f t="shared" si="29"/>
        <v>0</v>
      </c>
      <c r="P295" s="28"/>
      <c r="Q295" s="28"/>
      <c r="R295" s="63">
        <f t="shared" si="30"/>
        <v>0</v>
      </c>
      <c r="S295" s="67" t="str">
        <f t="shared" si="27"/>
        <v/>
      </c>
      <c r="T295" s="25" t="str">
        <f>IF(R295&gt;0,IF(R295&gt;O295,"Fail",""),IF(F295="Vacant","",""))</f>
        <v/>
      </c>
      <c r="U295" s="85"/>
      <c r="V295" s="85"/>
      <c r="W295" s="85"/>
      <c r="X295" s="70"/>
      <c r="Y295" s="214"/>
      <c r="AA295" s="71">
        <f>IF(I295=1.5,$M$7,IF(I295=2.5,$N$7,IF(I295=3.5,$O$7,IF(I295=4.5,$P$7,IF(I295=5.5,$Q$7,IF(I295=6.5,$R$7,IF(I295=7.5,$S$7,IF(I295=8.5,$T$7,0))))))))</f>
        <v>0</v>
      </c>
      <c r="AB295" s="18">
        <f>IF(I295=1,$M$6,IF(I295=2,$N$6,IF(I295=3,$O$6,IF(I295=4,$P$6,IF(I295=5,$Q$6,IF(I295=6,$R$6,IF(I295=7,$S$6,IF(I295=8,$T$6,AA295))))))))</f>
        <v>0</v>
      </c>
      <c r="AC295" s="16">
        <f>IF(J295=1,$M$6,IF(J295=2,$N$6,IF(J295=3,$O$6,IF(J295=4,$P$6,IF(J295=5,$Q$6,IF(J295=6,$R$6,IF(J295=7,$S$6,IF(J295=8,$T$6,0))))))))</f>
        <v>0</v>
      </c>
      <c r="AD295" s="16">
        <f>(K295*AB295)</f>
        <v>0</v>
      </c>
    </row>
    <row r="296" spans="1:30" ht="12.75" customHeight="1" x14ac:dyDescent="0.4">
      <c r="A296" s="79">
        <f t="shared" si="31"/>
        <v>285</v>
      </c>
      <c r="B296" s="27"/>
      <c r="C296" s="126"/>
      <c r="D296" s="127"/>
      <c r="E296" s="127"/>
      <c r="F296" s="128"/>
      <c r="G296" s="82"/>
      <c r="H296" s="27"/>
      <c r="I296" s="64">
        <f t="shared" si="28"/>
        <v>0</v>
      </c>
      <c r="J296" s="112"/>
      <c r="K296" s="33"/>
      <c r="L296" s="110"/>
      <c r="M296" s="15">
        <f>IF(OR(C296="VACANT",K296=0),0,(L296/AC296))</f>
        <v>0</v>
      </c>
      <c r="N296" s="23" t="str">
        <f t="shared" si="26"/>
        <v xml:space="preserve"> </v>
      </c>
      <c r="O296" s="24">
        <f t="shared" si="29"/>
        <v>0</v>
      </c>
      <c r="P296" s="28"/>
      <c r="Q296" s="28"/>
      <c r="R296" s="63">
        <f t="shared" si="30"/>
        <v>0</v>
      </c>
      <c r="S296" s="67" t="str">
        <f t="shared" si="27"/>
        <v/>
      </c>
      <c r="T296" s="25" t="str">
        <f>IF(R296&gt;0,IF(R296&gt;O296,"Fail",""),IF(F296="Vacant","",""))</f>
        <v/>
      </c>
      <c r="U296" s="85"/>
      <c r="V296" s="85"/>
      <c r="W296" s="85"/>
      <c r="X296" s="70"/>
      <c r="Y296" s="214"/>
      <c r="AA296" s="71">
        <f>IF(I296=1.5,$M$7,IF(I296=2.5,$N$7,IF(I296=3.5,$O$7,IF(I296=4.5,$P$7,IF(I296=5.5,$Q$7,IF(I296=6.5,$R$7,IF(I296=7.5,$S$7,IF(I296=8.5,$T$7,0))))))))</f>
        <v>0</v>
      </c>
      <c r="AB296" s="18">
        <f>IF(I296=1,$M$6,IF(I296=2,$N$6,IF(I296=3,$O$6,IF(I296=4,$P$6,IF(I296=5,$Q$6,IF(I296=6,$R$6,IF(I296=7,$S$6,IF(I296=8,$T$6,AA296))))))))</f>
        <v>0</v>
      </c>
      <c r="AC296" s="16">
        <f>IF(J296=1,$M$6,IF(J296=2,$N$6,IF(J296=3,$O$6,IF(J296=4,$P$6,IF(J296=5,$Q$6,IF(J296=6,$R$6,IF(J296=7,$S$6,IF(J296=8,$T$6,0))))))))</f>
        <v>0</v>
      </c>
      <c r="AD296" s="16">
        <f>(K296*AB296)</f>
        <v>0</v>
      </c>
    </row>
    <row r="297" spans="1:30" ht="12.75" customHeight="1" x14ac:dyDescent="0.4">
      <c r="A297" s="79">
        <f t="shared" si="31"/>
        <v>286</v>
      </c>
      <c r="B297" s="27"/>
      <c r="C297" s="126"/>
      <c r="D297" s="127"/>
      <c r="E297" s="127"/>
      <c r="F297" s="128"/>
      <c r="G297" s="82"/>
      <c r="H297" s="27"/>
      <c r="I297" s="64">
        <f t="shared" si="28"/>
        <v>0</v>
      </c>
      <c r="J297" s="112"/>
      <c r="K297" s="33"/>
      <c r="L297" s="110"/>
      <c r="M297" s="15">
        <f>IF(OR(C297="VACANT",K297=0),0,(L297/AC297))</f>
        <v>0</v>
      </c>
      <c r="N297" s="23" t="str">
        <f t="shared" si="26"/>
        <v xml:space="preserve"> </v>
      </c>
      <c r="O297" s="24">
        <f t="shared" si="29"/>
        <v>0</v>
      </c>
      <c r="P297" s="28"/>
      <c r="Q297" s="28"/>
      <c r="R297" s="63">
        <f t="shared" si="30"/>
        <v>0</v>
      </c>
      <c r="S297" s="67" t="str">
        <f t="shared" si="27"/>
        <v/>
      </c>
      <c r="T297" s="25" t="str">
        <f>IF(R297&gt;0,IF(R297&gt;O297,"Fail",""),IF(F297="Vacant","",""))</f>
        <v/>
      </c>
      <c r="U297" s="85"/>
      <c r="V297" s="85"/>
      <c r="W297" s="85"/>
      <c r="X297" s="70"/>
      <c r="Y297" s="214"/>
      <c r="AA297" s="71">
        <f>IF(I297=1.5,$M$7,IF(I297=2.5,$N$7,IF(I297=3.5,$O$7,IF(I297=4.5,$P$7,IF(I297=5.5,$Q$7,IF(I297=6.5,$R$7,IF(I297=7.5,$S$7,IF(I297=8.5,$T$7,0))))))))</f>
        <v>0</v>
      </c>
      <c r="AB297" s="18">
        <f>IF(I297=1,$M$6,IF(I297=2,$N$6,IF(I297=3,$O$6,IF(I297=4,$P$6,IF(I297=5,$Q$6,IF(I297=6,$R$6,IF(I297=7,$S$6,IF(I297=8,$T$6,AA297))))))))</f>
        <v>0</v>
      </c>
      <c r="AC297" s="16">
        <f>IF(J297=1,$M$6,IF(J297=2,$N$6,IF(J297=3,$O$6,IF(J297=4,$P$6,IF(J297=5,$Q$6,IF(J297=6,$R$6,IF(J297=7,$S$6,IF(J297=8,$T$6,0))))))))</f>
        <v>0</v>
      </c>
      <c r="AD297" s="16">
        <f>(K297*AB297)</f>
        <v>0</v>
      </c>
    </row>
    <row r="298" spans="1:30" ht="12.75" customHeight="1" x14ac:dyDescent="0.4">
      <c r="A298" s="79">
        <f t="shared" si="31"/>
        <v>287</v>
      </c>
      <c r="B298" s="27"/>
      <c r="C298" s="126"/>
      <c r="D298" s="127"/>
      <c r="E298" s="127"/>
      <c r="F298" s="128"/>
      <c r="G298" s="82"/>
      <c r="H298" s="27"/>
      <c r="I298" s="64">
        <f t="shared" si="28"/>
        <v>0</v>
      </c>
      <c r="J298" s="112"/>
      <c r="K298" s="33"/>
      <c r="L298" s="110"/>
      <c r="M298" s="15">
        <f>IF(OR(C298="VACANT",K298=0),0,(L298/AC298))</f>
        <v>0</v>
      </c>
      <c r="N298" s="23" t="str">
        <f t="shared" si="26"/>
        <v xml:space="preserve"> </v>
      </c>
      <c r="O298" s="24">
        <f t="shared" si="29"/>
        <v>0</v>
      </c>
      <c r="P298" s="28"/>
      <c r="Q298" s="28"/>
      <c r="R298" s="63">
        <f t="shared" si="30"/>
        <v>0</v>
      </c>
      <c r="S298" s="67" t="str">
        <f t="shared" si="27"/>
        <v/>
      </c>
      <c r="T298" s="25" t="str">
        <f>IF(R298&gt;0,IF(R298&gt;O298,"Fail",""),IF(F298="Vacant","",""))</f>
        <v/>
      </c>
      <c r="U298" s="85"/>
      <c r="V298" s="85"/>
      <c r="W298" s="85"/>
      <c r="X298" s="70"/>
      <c r="Y298" s="214"/>
      <c r="AA298" s="71">
        <f>IF(I298=1.5,$M$7,IF(I298=2.5,$N$7,IF(I298=3.5,$O$7,IF(I298=4.5,$P$7,IF(I298=5.5,$Q$7,IF(I298=6.5,$R$7,IF(I298=7.5,$S$7,IF(I298=8.5,$T$7,0))))))))</f>
        <v>0</v>
      </c>
      <c r="AB298" s="18">
        <f>IF(I298=1,$M$6,IF(I298=2,$N$6,IF(I298=3,$O$6,IF(I298=4,$P$6,IF(I298=5,$Q$6,IF(I298=6,$R$6,IF(I298=7,$S$6,IF(I298=8,$T$6,AA298))))))))</f>
        <v>0</v>
      </c>
      <c r="AC298" s="16">
        <f>IF(J298=1,$M$6,IF(J298=2,$N$6,IF(J298=3,$O$6,IF(J298=4,$P$6,IF(J298=5,$Q$6,IF(J298=6,$R$6,IF(J298=7,$S$6,IF(J298=8,$T$6,0))))))))</f>
        <v>0</v>
      </c>
      <c r="AD298" s="16">
        <f>(K298*AB298)</f>
        <v>0</v>
      </c>
    </row>
    <row r="299" spans="1:30" ht="12.75" customHeight="1" x14ac:dyDescent="0.4">
      <c r="A299" s="79">
        <f t="shared" si="31"/>
        <v>288</v>
      </c>
      <c r="B299" s="27"/>
      <c r="C299" s="126"/>
      <c r="D299" s="127"/>
      <c r="E299" s="127"/>
      <c r="F299" s="128"/>
      <c r="G299" s="82"/>
      <c r="H299" s="27"/>
      <c r="I299" s="64">
        <f t="shared" si="28"/>
        <v>0</v>
      </c>
      <c r="J299" s="112"/>
      <c r="K299" s="33"/>
      <c r="L299" s="110"/>
      <c r="M299" s="15">
        <f>IF(OR(C299="VACANT",K299=0),0,(L299/AC299))</f>
        <v>0</v>
      </c>
      <c r="N299" s="23" t="str">
        <f t="shared" si="26"/>
        <v xml:space="preserve"> </v>
      </c>
      <c r="O299" s="24">
        <f t="shared" si="29"/>
        <v>0</v>
      </c>
      <c r="P299" s="28"/>
      <c r="Q299" s="28"/>
      <c r="R299" s="63">
        <f t="shared" si="30"/>
        <v>0</v>
      </c>
      <c r="S299" s="67" t="str">
        <f t="shared" si="27"/>
        <v/>
      </c>
      <c r="T299" s="25" t="str">
        <f>IF(R299&gt;0,IF(R299&gt;O299,"Fail",""),IF(F299="Vacant","",""))</f>
        <v/>
      </c>
      <c r="U299" s="85"/>
      <c r="V299" s="85"/>
      <c r="W299" s="85"/>
      <c r="X299" s="70"/>
      <c r="Y299" s="214"/>
      <c r="AA299" s="71">
        <f>IF(I299=1.5,$M$7,IF(I299=2.5,$N$7,IF(I299=3.5,$O$7,IF(I299=4.5,$P$7,IF(I299=5.5,$Q$7,IF(I299=6.5,$R$7,IF(I299=7.5,$S$7,IF(I299=8.5,$T$7,0))))))))</f>
        <v>0</v>
      </c>
      <c r="AB299" s="18">
        <f>IF(I299=1,$M$6,IF(I299=2,$N$6,IF(I299=3,$O$6,IF(I299=4,$P$6,IF(I299=5,$Q$6,IF(I299=6,$R$6,IF(I299=7,$S$6,IF(I299=8,$T$6,AA299))))))))</f>
        <v>0</v>
      </c>
      <c r="AC299" s="16">
        <f>IF(J299=1,$M$6,IF(J299=2,$N$6,IF(J299=3,$O$6,IF(J299=4,$P$6,IF(J299=5,$Q$6,IF(J299=6,$R$6,IF(J299=7,$S$6,IF(J299=8,$T$6,0))))))))</f>
        <v>0</v>
      </c>
      <c r="AD299" s="16">
        <f>(K299*AB299)</f>
        <v>0</v>
      </c>
    </row>
    <row r="300" spans="1:30" ht="12.75" customHeight="1" x14ac:dyDescent="0.4">
      <c r="A300" s="79">
        <f t="shared" si="31"/>
        <v>289</v>
      </c>
      <c r="B300" s="27"/>
      <c r="C300" s="126"/>
      <c r="D300" s="127"/>
      <c r="E300" s="127"/>
      <c r="F300" s="128"/>
      <c r="G300" s="82"/>
      <c r="H300" s="27"/>
      <c r="I300" s="64">
        <f t="shared" si="28"/>
        <v>0</v>
      </c>
      <c r="J300" s="112"/>
      <c r="K300" s="33"/>
      <c r="L300" s="110"/>
      <c r="M300" s="15">
        <f>IF(OR(C300="VACANT",K300=0),0,(L300/AC300))</f>
        <v>0</v>
      </c>
      <c r="N300" s="23" t="str">
        <f t="shared" si="26"/>
        <v xml:space="preserve"> </v>
      </c>
      <c r="O300" s="24">
        <f t="shared" si="29"/>
        <v>0</v>
      </c>
      <c r="P300" s="28"/>
      <c r="Q300" s="28"/>
      <c r="R300" s="63">
        <f t="shared" si="30"/>
        <v>0</v>
      </c>
      <c r="S300" s="67" t="str">
        <f t="shared" si="27"/>
        <v/>
      </c>
      <c r="T300" s="25" t="str">
        <f>IF(R300&gt;0,IF(R300&gt;O300,"Fail",""),IF(F300="Vacant","",""))</f>
        <v/>
      </c>
      <c r="U300" s="85"/>
      <c r="V300" s="85"/>
      <c r="W300" s="85"/>
      <c r="X300" s="70"/>
      <c r="Y300" s="214"/>
      <c r="AA300" s="71">
        <f>IF(I300=1.5,$M$7,IF(I300=2.5,$N$7,IF(I300=3.5,$O$7,IF(I300=4.5,$P$7,IF(I300=5.5,$Q$7,IF(I300=6.5,$R$7,IF(I300=7.5,$S$7,IF(I300=8.5,$T$7,0))))))))</f>
        <v>0</v>
      </c>
      <c r="AB300" s="18">
        <f>IF(I300=1,$M$6,IF(I300=2,$N$6,IF(I300=3,$O$6,IF(I300=4,$P$6,IF(I300=5,$Q$6,IF(I300=6,$R$6,IF(I300=7,$S$6,IF(I300=8,$T$6,AA300))))))))</f>
        <v>0</v>
      </c>
      <c r="AC300" s="16">
        <f>IF(J300=1,$M$6,IF(J300=2,$N$6,IF(J300=3,$O$6,IF(J300=4,$P$6,IF(J300=5,$Q$6,IF(J300=6,$R$6,IF(J300=7,$S$6,IF(J300=8,$T$6,0))))))))</f>
        <v>0</v>
      </c>
      <c r="AD300" s="16">
        <f>(K300*AB300)</f>
        <v>0</v>
      </c>
    </row>
    <row r="301" spans="1:30" ht="12.75" customHeight="1" x14ac:dyDescent="0.4">
      <c r="A301" s="79">
        <f t="shared" si="31"/>
        <v>290</v>
      </c>
      <c r="B301" s="27"/>
      <c r="C301" s="126"/>
      <c r="D301" s="127"/>
      <c r="E301" s="127"/>
      <c r="F301" s="128"/>
      <c r="G301" s="82"/>
      <c r="H301" s="27"/>
      <c r="I301" s="64">
        <f t="shared" si="28"/>
        <v>0</v>
      </c>
      <c r="J301" s="112"/>
      <c r="K301" s="33"/>
      <c r="L301" s="110"/>
      <c r="M301" s="15">
        <f>IF(OR(C301="VACANT",K301=0),0,(L301/AC301))</f>
        <v>0</v>
      </c>
      <c r="N301" s="23" t="str">
        <f t="shared" si="26"/>
        <v xml:space="preserve"> </v>
      </c>
      <c r="O301" s="24">
        <f t="shared" si="29"/>
        <v>0</v>
      </c>
      <c r="P301" s="28"/>
      <c r="Q301" s="28"/>
      <c r="R301" s="63">
        <f t="shared" si="30"/>
        <v>0</v>
      </c>
      <c r="S301" s="67" t="str">
        <f t="shared" si="27"/>
        <v/>
      </c>
      <c r="T301" s="25" t="str">
        <f>IF(R301&gt;0,IF(R301&gt;O301,"Fail",""),IF(F301="Vacant","",""))</f>
        <v/>
      </c>
      <c r="U301" s="85"/>
      <c r="V301" s="85"/>
      <c r="W301" s="85"/>
      <c r="X301" s="70"/>
      <c r="Y301" s="214"/>
      <c r="AA301" s="71">
        <f>IF(I301=1.5,$M$7,IF(I301=2.5,$N$7,IF(I301=3.5,$O$7,IF(I301=4.5,$P$7,IF(I301=5.5,$Q$7,IF(I301=6.5,$R$7,IF(I301=7.5,$S$7,IF(I301=8.5,$T$7,0))))))))</f>
        <v>0</v>
      </c>
      <c r="AB301" s="18">
        <f>IF(I301=1,$M$6,IF(I301=2,$N$6,IF(I301=3,$O$6,IF(I301=4,$P$6,IF(I301=5,$Q$6,IF(I301=6,$R$6,IF(I301=7,$S$6,IF(I301=8,$T$6,AA301))))))))</f>
        <v>0</v>
      </c>
      <c r="AC301" s="16">
        <f>IF(J301=1,$M$6,IF(J301=2,$N$6,IF(J301=3,$O$6,IF(J301=4,$P$6,IF(J301=5,$Q$6,IF(J301=6,$R$6,IF(J301=7,$S$6,IF(J301=8,$T$6,0))))))))</f>
        <v>0</v>
      </c>
      <c r="AD301" s="16">
        <f>(K301*AB301)</f>
        <v>0</v>
      </c>
    </row>
    <row r="302" spans="1:30" ht="12.75" customHeight="1" x14ac:dyDescent="0.4">
      <c r="A302" s="79">
        <f t="shared" si="31"/>
        <v>291</v>
      </c>
      <c r="B302" s="27"/>
      <c r="C302" s="126"/>
      <c r="D302" s="127"/>
      <c r="E302" s="127"/>
      <c r="F302" s="128"/>
      <c r="G302" s="82"/>
      <c r="H302" s="27"/>
      <c r="I302" s="64">
        <f t="shared" si="28"/>
        <v>0</v>
      </c>
      <c r="J302" s="112"/>
      <c r="K302" s="33"/>
      <c r="L302" s="110"/>
      <c r="M302" s="15">
        <f>IF(OR(C302="VACANT",K302=0),0,(L302/AC302))</f>
        <v>0</v>
      </c>
      <c r="N302" s="23" t="str">
        <f t="shared" si="26"/>
        <v xml:space="preserve"> </v>
      </c>
      <c r="O302" s="24">
        <f t="shared" si="29"/>
        <v>0</v>
      </c>
      <c r="P302" s="28"/>
      <c r="Q302" s="28"/>
      <c r="R302" s="63">
        <f t="shared" si="30"/>
        <v>0</v>
      </c>
      <c r="S302" s="67" t="str">
        <f t="shared" si="27"/>
        <v/>
      </c>
      <c r="T302" s="25" t="str">
        <f>IF(R302&gt;0,IF(R302&gt;O302,"Fail",""),IF(F302="Vacant","",""))</f>
        <v/>
      </c>
      <c r="U302" s="85"/>
      <c r="V302" s="85"/>
      <c r="W302" s="85"/>
      <c r="X302" s="70"/>
      <c r="Y302" s="214"/>
      <c r="AA302" s="71">
        <f>IF(I302=1.5,$M$7,IF(I302=2.5,$N$7,IF(I302=3.5,$O$7,IF(I302=4.5,$P$7,IF(I302=5.5,$Q$7,IF(I302=6.5,$R$7,IF(I302=7.5,$S$7,IF(I302=8.5,$T$7,0))))))))</f>
        <v>0</v>
      </c>
      <c r="AB302" s="18">
        <f>IF(I302=1,$M$6,IF(I302=2,$N$6,IF(I302=3,$O$6,IF(I302=4,$P$6,IF(I302=5,$Q$6,IF(I302=6,$R$6,IF(I302=7,$S$6,IF(I302=8,$T$6,AA302))))))))</f>
        <v>0</v>
      </c>
      <c r="AC302" s="16">
        <f>IF(J302=1,$M$6,IF(J302=2,$N$6,IF(J302=3,$O$6,IF(J302=4,$P$6,IF(J302=5,$Q$6,IF(J302=6,$R$6,IF(J302=7,$S$6,IF(J302=8,$T$6,0))))))))</f>
        <v>0</v>
      </c>
      <c r="AD302" s="16">
        <f>(K302*AB302)</f>
        <v>0</v>
      </c>
    </row>
    <row r="303" spans="1:30" ht="12.75" customHeight="1" x14ac:dyDescent="0.4">
      <c r="A303" s="79">
        <f t="shared" si="31"/>
        <v>292</v>
      </c>
      <c r="B303" s="27"/>
      <c r="C303" s="126"/>
      <c r="D303" s="127"/>
      <c r="E303" s="127"/>
      <c r="F303" s="128"/>
      <c r="G303" s="82"/>
      <c r="H303" s="27"/>
      <c r="I303" s="64">
        <f t="shared" si="28"/>
        <v>0</v>
      </c>
      <c r="J303" s="112"/>
      <c r="K303" s="33"/>
      <c r="L303" s="110"/>
      <c r="M303" s="15">
        <f>IF(OR(C303="VACANT",K303=0),0,(L303/AC303))</f>
        <v>0</v>
      </c>
      <c r="N303" s="23" t="str">
        <f t="shared" si="26"/>
        <v xml:space="preserve"> </v>
      </c>
      <c r="O303" s="24">
        <f t="shared" si="29"/>
        <v>0</v>
      </c>
      <c r="P303" s="28"/>
      <c r="Q303" s="28"/>
      <c r="R303" s="63">
        <f t="shared" si="30"/>
        <v>0</v>
      </c>
      <c r="S303" s="67" t="str">
        <f t="shared" si="27"/>
        <v/>
      </c>
      <c r="T303" s="25" t="str">
        <f>IF(R303&gt;0,IF(R303&gt;O303,"Fail",""),IF(F303="Vacant","",""))</f>
        <v/>
      </c>
      <c r="U303" s="85"/>
      <c r="V303" s="85"/>
      <c r="W303" s="85"/>
      <c r="X303" s="70"/>
      <c r="Y303" s="214"/>
      <c r="AA303" s="71">
        <f>IF(I303=1.5,$M$7,IF(I303=2.5,$N$7,IF(I303=3.5,$O$7,IF(I303=4.5,$P$7,IF(I303=5.5,$Q$7,IF(I303=6.5,$R$7,IF(I303=7.5,$S$7,IF(I303=8.5,$T$7,0))))))))</f>
        <v>0</v>
      </c>
      <c r="AB303" s="18">
        <f>IF(I303=1,$M$6,IF(I303=2,$N$6,IF(I303=3,$O$6,IF(I303=4,$P$6,IF(I303=5,$Q$6,IF(I303=6,$R$6,IF(I303=7,$S$6,IF(I303=8,$T$6,AA303))))))))</f>
        <v>0</v>
      </c>
      <c r="AC303" s="16">
        <f>IF(J303=1,$M$6,IF(J303=2,$N$6,IF(J303=3,$O$6,IF(J303=4,$P$6,IF(J303=5,$Q$6,IF(J303=6,$R$6,IF(J303=7,$S$6,IF(J303=8,$T$6,0))))))))</f>
        <v>0</v>
      </c>
      <c r="AD303" s="16">
        <f>(K303*AB303)</f>
        <v>0</v>
      </c>
    </row>
    <row r="304" spans="1:30" ht="12.75" customHeight="1" x14ac:dyDescent="0.4">
      <c r="A304" s="79">
        <f t="shared" si="31"/>
        <v>293</v>
      </c>
      <c r="B304" s="27"/>
      <c r="C304" s="126"/>
      <c r="D304" s="127"/>
      <c r="E304" s="127"/>
      <c r="F304" s="128"/>
      <c r="G304" s="82"/>
      <c r="H304" s="27"/>
      <c r="I304" s="64">
        <f t="shared" si="28"/>
        <v>0</v>
      </c>
      <c r="J304" s="112"/>
      <c r="K304" s="33"/>
      <c r="L304" s="110"/>
      <c r="M304" s="15">
        <f>IF(OR(C304="VACANT",K304=0),0,(L304/AC304))</f>
        <v>0</v>
      </c>
      <c r="N304" s="23" t="str">
        <f t="shared" si="26"/>
        <v xml:space="preserve"> </v>
      </c>
      <c r="O304" s="24">
        <f t="shared" si="29"/>
        <v>0</v>
      </c>
      <c r="P304" s="28"/>
      <c r="Q304" s="28"/>
      <c r="R304" s="63">
        <f t="shared" si="30"/>
        <v>0</v>
      </c>
      <c r="S304" s="67" t="str">
        <f t="shared" si="27"/>
        <v/>
      </c>
      <c r="T304" s="25" t="str">
        <f>IF(R304&gt;0,IF(R304&gt;O304,"Fail",""),IF(F304="Vacant","",""))</f>
        <v/>
      </c>
      <c r="U304" s="85"/>
      <c r="V304" s="85"/>
      <c r="W304" s="85"/>
      <c r="X304" s="70"/>
      <c r="Y304" s="214"/>
      <c r="AA304" s="71">
        <f>IF(I304=1.5,$M$7,IF(I304=2.5,$N$7,IF(I304=3.5,$O$7,IF(I304=4.5,$P$7,IF(I304=5.5,$Q$7,IF(I304=6.5,$R$7,IF(I304=7.5,$S$7,IF(I304=8.5,$T$7,0))))))))</f>
        <v>0</v>
      </c>
      <c r="AB304" s="18">
        <f>IF(I304=1,$M$6,IF(I304=2,$N$6,IF(I304=3,$O$6,IF(I304=4,$P$6,IF(I304=5,$Q$6,IF(I304=6,$R$6,IF(I304=7,$S$6,IF(I304=8,$T$6,AA304))))))))</f>
        <v>0</v>
      </c>
      <c r="AC304" s="16">
        <f>IF(J304=1,$M$6,IF(J304=2,$N$6,IF(J304=3,$O$6,IF(J304=4,$P$6,IF(J304=5,$Q$6,IF(J304=6,$R$6,IF(J304=7,$S$6,IF(J304=8,$T$6,0))))))))</f>
        <v>0</v>
      </c>
      <c r="AD304" s="16">
        <f>(K304*AB304)</f>
        <v>0</v>
      </c>
    </row>
    <row r="305" spans="1:30" ht="12.75" customHeight="1" x14ac:dyDescent="0.4">
      <c r="A305" s="79">
        <f t="shared" si="31"/>
        <v>294</v>
      </c>
      <c r="B305" s="27"/>
      <c r="C305" s="126"/>
      <c r="D305" s="127"/>
      <c r="E305" s="127"/>
      <c r="F305" s="128"/>
      <c r="G305" s="82"/>
      <c r="H305" s="27"/>
      <c r="I305" s="64">
        <f t="shared" si="28"/>
        <v>0</v>
      </c>
      <c r="J305" s="112"/>
      <c r="K305" s="33"/>
      <c r="L305" s="110"/>
      <c r="M305" s="15">
        <f>IF(OR(C305="VACANT",K305=0),0,(L305/AC305))</f>
        <v>0</v>
      </c>
      <c r="N305" s="23" t="str">
        <f t="shared" si="26"/>
        <v xml:space="preserve"> </v>
      </c>
      <c r="O305" s="24">
        <f t="shared" si="29"/>
        <v>0</v>
      </c>
      <c r="P305" s="28"/>
      <c r="Q305" s="28"/>
      <c r="R305" s="63">
        <f t="shared" si="30"/>
        <v>0</v>
      </c>
      <c r="S305" s="67" t="str">
        <f t="shared" si="27"/>
        <v/>
      </c>
      <c r="T305" s="25" t="str">
        <f>IF(R305&gt;0,IF(R305&gt;O305,"Fail",""),IF(F305="Vacant","",""))</f>
        <v/>
      </c>
      <c r="U305" s="85"/>
      <c r="V305" s="85"/>
      <c r="W305" s="85"/>
      <c r="X305" s="70"/>
      <c r="Y305" s="214"/>
      <c r="AA305" s="71">
        <f>IF(I305=1.5,$M$7,IF(I305=2.5,$N$7,IF(I305=3.5,$O$7,IF(I305=4.5,$P$7,IF(I305=5.5,$Q$7,IF(I305=6.5,$R$7,IF(I305=7.5,$S$7,IF(I305=8.5,$T$7,0))))))))</f>
        <v>0</v>
      </c>
      <c r="AB305" s="18">
        <f>IF(I305=1,$M$6,IF(I305=2,$N$6,IF(I305=3,$O$6,IF(I305=4,$P$6,IF(I305=5,$Q$6,IF(I305=6,$R$6,IF(I305=7,$S$6,IF(I305=8,$T$6,AA305))))))))</f>
        <v>0</v>
      </c>
      <c r="AC305" s="16">
        <f>IF(J305=1,$M$6,IF(J305=2,$N$6,IF(J305=3,$O$6,IF(J305=4,$P$6,IF(J305=5,$Q$6,IF(J305=6,$R$6,IF(J305=7,$S$6,IF(J305=8,$T$6,0))))))))</f>
        <v>0</v>
      </c>
      <c r="AD305" s="16">
        <f>(K305*AB305)</f>
        <v>0</v>
      </c>
    </row>
    <row r="306" spans="1:30" ht="12.75" customHeight="1" x14ac:dyDescent="0.4">
      <c r="A306" s="79">
        <f t="shared" si="31"/>
        <v>295</v>
      </c>
      <c r="B306" s="27"/>
      <c r="C306" s="126"/>
      <c r="D306" s="127"/>
      <c r="E306" s="127"/>
      <c r="F306" s="128"/>
      <c r="G306" s="82"/>
      <c r="H306" s="27"/>
      <c r="I306" s="64">
        <f t="shared" si="28"/>
        <v>0</v>
      </c>
      <c r="J306" s="112"/>
      <c r="K306" s="33"/>
      <c r="L306" s="110"/>
      <c r="M306" s="15">
        <f>IF(OR(C306="VACANT",K306=0),0,(L306/AC306))</f>
        <v>0</v>
      </c>
      <c r="N306" s="23" t="str">
        <f t="shared" si="26"/>
        <v xml:space="preserve"> </v>
      </c>
      <c r="O306" s="24">
        <f t="shared" si="29"/>
        <v>0</v>
      </c>
      <c r="P306" s="28"/>
      <c r="Q306" s="28"/>
      <c r="R306" s="63">
        <f t="shared" si="30"/>
        <v>0</v>
      </c>
      <c r="S306" s="67" t="str">
        <f t="shared" si="27"/>
        <v/>
      </c>
      <c r="T306" s="25" t="str">
        <f>IF(R306&gt;0,IF(R306&gt;O306,"Fail",""),IF(F306="Vacant","",""))</f>
        <v/>
      </c>
      <c r="U306" s="85"/>
      <c r="V306" s="85"/>
      <c r="W306" s="85"/>
      <c r="X306" s="70"/>
      <c r="Y306" s="214"/>
      <c r="AA306" s="71">
        <f>IF(I306=1.5,$M$7,IF(I306=2.5,$N$7,IF(I306=3.5,$O$7,IF(I306=4.5,$P$7,IF(I306=5.5,$Q$7,IF(I306=6.5,$R$7,IF(I306=7.5,$S$7,IF(I306=8.5,$T$7,0))))))))</f>
        <v>0</v>
      </c>
      <c r="AB306" s="18">
        <f>IF(I306=1,$M$6,IF(I306=2,$N$6,IF(I306=3,$O$6,IF(I306=4,$P$6,IF(I306=5,$Q$6,IF(I306=6,$R$6,IF(I306=7,$S$6,IF(I306=8,$T$6,AA306))))))))</f>
        <v>0</v>
      </c>
      <c r="AC306" s="16">
        <f>IF(J306=1,$M$6,IF(J306=2,$N$6,IF(J306=3,$O$6,IF(J306=4,$P$6,IF(J306=5,$Q$6,IF(J306=6,$R$6,IF(J306=7,$S$6,IF(J306=8,$T$6,0))))))))</f>
        <v>0</v>
      </c>
      <c r="AD306" s="16">
        <f>(K306*AB306)</f>
        <v>0</v>
      </c>
    </row>
    <row r="307" spans="1:30" ht="12.75" customHeight="1" x14ac:dyDescent="0.4">
      <c r="A307" s="79">
        <f t="shared" si="31"/>
        <v>296</v>
      </c>
      <c r="B307" s="27"/>
      <c r="C307" s="126"/>
      <c r="D307" s="127"/>
      <c r="E307" s="127"/>
      <c r="F307" s="128"/>
      <c r="G307" s="82"/>
      <c r="H307" s="27"/>
      <c r="I307" s="64">
        <f t="shared" si="28"/>
        <v>0</v>
      </c>
      <c r="J307" s="112"/>
      <c r="K307" s="33"/>
      <c r="L307" s="110"/>
      <c r="M307" s="15">
        <f>IF(OR(C307="VACANT",K307=0),0,(L307/AC307))</f>
        <v>0</v>
      </c>
      <c r="N307" s="23" t="str">
        <f t="shared" si="26"/>
        <v xml:space="preserve"> </v>
      </c>
      <c r="O307" s="24">
        <f t="shared" si="29"/>
        <v>0</v>
      </c>
      <c r="P307" s="28"/>
      <c r="Q307" s="28"/>
      <c r="R307" s="63">
        <f t="shared" si="30"/>
        <v>0</v>
      </c>
      <c r="S307" s="67" t="str">
        <f t="shared" si="27"/>
        <v/>
      </c>
      <c r="T307" s="25" t="str">
        <f>IF(R307&gt;0,IF(R307&gt;O307,"Fail",""),IF(F307="Vacant","",""))</f>
        <v/>
      </c>
      <c r="U307" s="85"/>
      <c r="V307" s="85"/>
      <c r="W307" s="85"/>
      <c r="X307" s="70"/>
      <c r="Y307" s="214"/>
      <c r="AA307" s="71">
        <f>IF(I307=1.5,$M$7,IF(I307=2.5,$N$7,IF(I307=3.5,$O$7,IF(I307=4.5,$P$7,IF(I307=5.5,$Q$7,IF(I307=6.5,$R$7,IF(I307=7.5,$S$7,IF(I307=8.5,$T$7,0))))))))</f>
        <v>0</v>
      </c>
      <c r="AB307" s="18">
        <f>IF(I307=1,$M$6,IF(I307=2,$N$6,IF(I307=3,$O$6,IF(I307=4,$P$6,IF(I307=5,$Q$6,IF(I307=6,$R$6,IF(I307=7,$S$6,IF(I307=8,$T$6,AA307))))))))</f>
        <v>0</v>
      </c>
      <c r="AC307" s="16">
        <f>IF(J307=1,$M$6,IF(J307=2,$N$6,IF(J307=3,$O$6,IF(J307=4,$P$6,IF(J307=5,$Q$6,IF(J307=6,$R$6,IF(J307=7,$S$6,IF(J307=8,$T$6,0))))))))</f>
        <v>0</v>
      </c>
      <c r="AD307" s="16">
        <f>(K307*AB307)</f>
        <v>0</v>
      </c>
    </row>
    <row r="308" spans="1:30" ht="12.75" customHeight="1" x14ac:dyDescent="0.4">
      <c r="A308" s="79">
        <f t="shared" si="31"/>
        <v>297</v>
      </c>
      <c r="B308" s="27"/>
      <c r="C308" s="126"/>
      <c r="D308" s="127"/>
      <c r="E308" s="127"/>
      <c r="F308" s="128"/>
      <c r="G308" s="82"/>
      <c r="H308" s="27"/>
      <c r="I308" s="64">
        <f t="shared" si="28"/>
        <v>0</v>
      </c>
      <c r="J308" s="112"/>
      <c r="K308" s="33"/>
      <c r="L308" s="110"/>
      <c r="M308" s="15">
        <f>IF(OR(C308="VACANT",K308=0),0,(L308/AC308))</f>
        <v>0</v>
      </c>
      <c r="N308" s="23" t="str">
        <f t="shared" si="26"/>
        <v xml:space="preserve"> </v>
      </c>
      <c r="O308" s="24">
        <f t="shared" si="29"/>
        <v>0</v>
      </c>
      <c r="P308" s="28"/>
      <c r="Q308" s="28"/>
      <c r="R308" s="63">
        <f t="shared" si="30"/>
        <v>0</v>
      </c>
      <c r="S308" s="67" t="str">
        <f t="shared" si="27"/>
        <v/>
      </c>
      <c r="T308" s="25" t="str">
        <f>IF(R308&gt;0,IF(R308&gt;O308,"Fail",""),IF(F308="Vacant","",""))</f>
        <v/>
      </c>
      <c r="U308" s="85"/>
      <c r="V308" s="85"/>
      <c r="W308" s="85"/>
      <c r="X308" s="70"/>
      <c r="Y308" s="214"/>
      <c r="AA308" s="71">
        <f>IF(I308=1.5,$M$7,IF(I308=2.5,$N$7,IF(I308=3.5,$O$7,IF(I308=4.5,$P$7,IF(I308=5.5,$Q$7,IF(I308=6.5,$R$7,IF(I308=7.5,$S$7,IF(I308=8.5,$T$7,0))))))))</f>
        <v>0</v>
      </c>
      <c r="AB308" s="18">
        <f>IF(I308=1,$M$6,IF(I308=2,$N$6,IF(I308=3,$O$6,IF(I308=4,$P$6,IF(I308=5,$Q$6,IF(I308=6,$R$6,IF(I308=7,$S$6,IF(I308=8,$T$6,AA308))))))))</f>
        <v>0</v>
      </c>
      <c r="AC308" s="16">
        <f>IF(J308=1,$M$6,IF(J308=2,$N$6,IF(J308=3,$O$6,IF(J308=4,$P$6,IF(J308=5,$Q$6,IF(J308=6,$R$6,IF(J308=7,$S$6,IF(J308=8,$T$6,0))))))))</f>
        <v>0</v>
      </c>
      <c r="AD308" s="16">
        <f>(K308*AB308)</f>
        <v>0</v>
      </c>
    </row>
    <row r="309" spans="1:30" ht="12.75" customHeight="1" x14ac:dyDescent="0.4">
      <c r="A309" s="79">
        <f t="shared" si="31"/>
        <v>298</v>
      </c>
      <c r="B309" s="27"/>
      <c r="C309" s="126"/>
      <c r="D309" s="127"/>
      <c r="E309" s="127"/>
      <c r="F309" s="128"/>
      <c r="G309" s="82"/>
      <c r="H309" s="27"/>
      <c r="I309" s="64">
        <f t="shared" si="28"/>
        <v>0</v>
      </c>
      <c r="J309" s="112"/>
      <c r="K309" s="33"/>
      <c r="L309" s="110"/>
      <c r="M309" s="15">
        <f>IF(OR(C309="VACANT",K309=0),0,(L309/AC309))</f>
        <v>0</v>
      </c>
      <c r="N309" s="23" t="str">
        <f t="shared" si="26"/>
        <v xml:space="preserve"> </v>
      </c>
      <c r="O309" s="24">
        <f t="shared" si="29"/>
        <v>0</v>
      </c>
      <c r="P309" s="28"/>
      <c r="Q309" s="28"/>
      <c r="R309" s="63">
        <f t="shared" si="30"/>
        <v>0</v>
      </c>
      <c r="S309" s="67" t="str">
        <f t="shared" si="27"/>
        <v/>
      </c>
      <c r="T309" s="25" t="str">
        <f>IF(R309&gt;0,IF(R309&gt;O309,"Fail",""),IF(F309="Vacant","",""))</f>
        <v/>
      </c>
      <c r="U309" s="85"/>
      <c r="V309" s="85"/>
      <c r="W309" s="85"/>
      <c r="X309" s="70"/>
      <c r="Y309" s="214"/>
      <c r="AA309" s="71">
        <f>IF(I309=1.5,$M$7,IF(I309=2.5,$N$7,IF(I309=3.5,$O$7,IF(I309=4.5,$P$7,IF(I309=5.5,$Q$7,IF(I309=6.5,$R$7,IF(I309=7.5,$S$7,IF(I309=8.5,$T$7,0))))))))</f>
        <v>0</v>
      </c>
      <c r="AB309" s="18">
        <f>IF(I309=1,$M$6,IF(I309=2,$N$6,IF(I309=3,$O$6,IF(I309=4,$P$6,IF(I309=5,$Q$6,IF(I309=6,$R$6,IF(I309=7,$S$6,IF(I309=8,$T$6,AA309))))))))</f>
        <v>0</v>
      </c>
      <c r="AC309" s="16">
        <f>IF(J309=1,$M$6,IF(J309=2,$N$6,IF(J309=3,$O$6,IF(J309=4,$P$6,IF(J309=5,$Q$6,IF(J309=6,$R$6,IF(J309=7,$S$6,IF(J309=8,$T$6,0))))))))</f>
        <v>0</v>
      </c>
      <c r="AD309" s="16">
        <f>(K309*AB309)</f>
        <v>0</v>
      </c>
    </row>
    <row r="310" spans="1:30" ht="12.75" customHeight="1" x14ac:dyDescent="0.4">
      <c r="A310" s="79">
        <f t="shared" si="31"/>
        <v>299</v>
      </c>
      <c r="B310" s="27"/>
      <c r="C310" s="126"/>
      <c r="D310" s="127"/>
      <c r="E310" s="127"/>
      <c r="F310" s="128"/>
      <c r="G310" s="82"/>
      <c r="H310" s="27"/>
      <c r="I310" s="64">
        <f t="shared" si="28"/>
        <v>0</v>
      </c>
      <c r="J310" s="112"/>
      <c r="K310" s="33"/>
      <c r="L310" s="110"/>
      <c r="M310" s="15">
        <f>IF(OR(C310="VACANT",K310=0),0,(L310/AC310))</f>
        <v>0</v>
      </c>
      <c r="N310" s="23" t="str">
        <f t="shared" si="26"/>
        <v xml:space="preserve"> </v>
      </c>
      <c r="O310" s="24">
        <f t="shared" si="29"/>
        <v>0</v>
      </c>
      <c r="P310" s="28"/>
      <c r="Q310" s="28"/>
      <c r="R310" s="63">
        <f t="shared" si="30"/>
        <v>0</v>
      </c>
      <c r="S310" s="67" t="str">
        <f t="shared" si="27"/>
        <v/>
      </c>
      <c r="T310" s="25" t="str">
        <f>IF(R310&gt;0,IF(R310&gt;O310,"Fail",""),IF(F310="Vacant","",""))</f>
        <v/>
      </c>
      <c r="U310" s="85"/>
      <c r="V310" s="85"/>
      <c r="W310" s="85"/>
      <c r="X310" s="70"/>
      <c r="Y310" s="214"/>
      <c r="AA310" s="71">
        <f>IF(I310=1.5,$M$7,IF(I310=2.5,$N$7,IF(I310=3.5,$O$7,IF(I310=4.5,$P$7,IF(I310=5.5,$Q$7,IF(I310=6.5,$R$7,IF(I310=7.5,$S$7,IF(I310=8.5,$T$7,0))))))))</f>
        <v>0</v>
      </c>
      <c r="AB310" s="18">
        <f>IF(I310=1,$M$6,IF(I310=2,$N$6,IF(I310=3,$O$6,IF(I310=4,$P$6,IF(I310=5,$Q$6,IF(I310=6,$R$6,IF(I310=7,$S$6,IF(I310=8,$T$6,AA310))))))))</f>
        <v>0</v>
      </c>
      <c r="AC310" s="16">
        <f>IF(J310=1,$M$6,IF(J310=2,$N$6,IF(J310=3,$O$6,IF(J310=4,$P$6,IF(J310=5,$Q$6,IF(J310=6,$R$6,IF(J310=7,$S$6,IF(J310=8,$T$6,0))))))))</f>
        <v>0</v>
      </c>
      <c r="AD310" s="16">
        <f>(K310*AB310)</f>
        <v>0</v>
      </c>
    </row>
    <row r="311" spans="1:30" ht="12.75" customHeight="1" x14ac:dyDescent="0.4">
      <c r="A311" s="79">
        <f t="shared" si="31"/>
        <v>300</v>
      </c>
      <c r="B311" s="27"/>
      <c r="C311" s="126"/>
      <c r="D311" s="127"/>
      <c r="E311" s="127"/>
      <c r="F311" s="128"/>
      <c r="G311" s="82"/>
      <c r="H311" s="27"/>
      <c r="I311" s="64">
        <f t="shared" si="28"/>
        <v>0</v>
      </c>
      <c r="J311" s="112"/>
      <c r="K311" s="33"/>
      <c r="L311" s="110"/>
      <c r="M311" s="15">
        <f>IF(OR(C311="VACANT",K311=0),0,(L311/AC311))</f>
        <v>0</v>
      </c>
      <c r="N311" s="23" t="str">
        <f t="shared" si="26"/>
        <v xml:space="preserve"> </v>
      </c>
      <c r="O311" s="24">
        <f t="shared" si="29"/>
        <v>0</v>
      </c>
      <c r="P311" s="28"/>
      <c r="Q311" s="28"/>
      <c r="R311" s="63">
        <f t="shared" si="30"/>
        <v>0</v>
      </c>
      <c r="S311" s="67" t="str">
        <f t="shared" si="27"/>
        <v/>
      </c>
      <c r="T311" s="25" t="str">
        <f>IF(R311&gt;0,IF(R311&gt;O311,"Fail",""),IF(F311="Vacant","",""))</f>
        <v/>
      </c>
      <c r="U311" s="85"/>
      <c r="V311" s="85"/>
      <c r="W311" s="85"/>
      <c r="X311" s="70"/>
      <c r="Y311" s="214"/>
      <c r="AA311" s="71">
        <f>IF(I311=1.5,$M$7,IF(I311=2.5,$N$7,IF(I311=3.5,$O$7,IF(I311=4.5,$P$7,IF(I311=5.5,$Q$7,IF(I311=6.5,$R$7,IF(I311=7.5,$S$7,IF(I311=8.5,$T$7,0))))))))</f>
        <v>0</v>
      </c>
      <c r="AB311" s="18">
        <f>IF(I311=1,$M$6,IF(I311=2,$N$6,IF(I311=3,$O$6,IF(I311=4,$P$6,IF(I311=5,$Q$6,IF(I311=6,$R$6,IF(I311=7,$S$6,IF(I311=8,$T$6,AA311))))))))</f>
        <v>0</v>
      </c>
      <c r="AC311" s="16">
        <f>IF(J311=1,$M$6,IF(J311=2,$N$6,IF(J311=3,$O$6,IF(J311=4,$P$6,IF(J311=5,$Q$6,IF(J311=6,$R$6,IF(J311=7,$S$6,IF(J311=8,$T$6,0))))))))</f>
        <v>0</v>
      </c>
      <c r="AD311" s="16">
        <f>(K311*AB311)</f>
        <v>0</v>
      </c>
    </row>
    <row r="312" spans="1:30" ht="12.75" customHeight="1" x14ac:dyDescent="0.4">
      <c r="A312" s="79">
        <f t="shared" si="31"/>
        <v>301</v>
      </c>
      <c r="B312" s="27"/>
      <c r="C312" s="126"/>
      <c r="D312" s="127"/>
      <c r="E312" s="127"/>
      <c r="F312" s="128"/>
      <c r="G312" s="82"/>
      <c r="H312" s="27"/>
      <c r="I312" s="64">
        <f t="shared" si="28"/>
        <v>0</v>
      </c>
      <c r="J312" s="112"/>
      <c r="K312" s="33"/>
      <c r="L312" s="110"/>
      <c r="M312" s="15">
        <f>IF(OR(C312="VACANT",K312=0),0,(L312/AC312))</f>
        <v>0</v>
      </c>
      <c r="N312" s="23" t="str">
        <f t="shared" si="26"/>
        <v xml:space="preserve"> </v>
      </c>
      <c r="O312" s="24">
        <f t="shared" si="29"/>
        <v>0</v>
      </c>
      <c r="P312" s="28"/>
      <c r="Q312" s="28"/>
      <c r="R312" s="63">
        <f t="shared" si="30"/>
        <v>0</v>
      </c>
      <c r="S312" s="67" t="str">
        <f t="shared" si="27"/>
        <v/>
      </c>
      <c r="T312" s="25" t="str">
        <f>IF(R312&gt;0,IF(R312&gt;O312,"Fail",""),IF(F312="Vacant","",""))</f>
        <v/>
      </c>
      <c r="U312" s="85"/>
      <c r="V312" s="85"/>
      <c r="W312" s="85"/>
      <c r="X312" s="70"/>
      <c r="Y312" s="214"/>
      <c r="AA312" s="71">
        <f>IF(I312=1.5,$M$7,IF(I312=2.5,$N$7,IF(I312=3.5,$O$7,IF(I312=4.5,$P$7,IF(I312=5.5,$Q$7,IF(I312=6.5,$R$7,IF(I312=7.5,$S$7,IF(I312=8.5,$T$7,0))))))))</f>
        <v>0</v>
      </c>
      <c r="AB312" s="18">
        <f>IF(I312=1,$M$6,IF(I312=2,$N$6,IF(I312=3,$O$6,IF(I312=4,$P$6,IF(I312=5,$Q$6,IF(I312=6,$R$6,IF(I312=7,$S$6,IF(I312=8,$T$6,AA312))))))))</f>
        <v>0</v>
      </c>
      <c r="AC312" s="16">
        <f>IF(J312=1,$M$6,IF(J312=2,$N$6,IF(J312=3,$O$6,IF(J312=4,$P$6,IF(J312=5,$Q$6,IF(J312=6,$R$6,IF(J312=7,$S$6,IF(J312=8,$T$6,0))))))))</f>
        <v>0</v>
      </c>
      <c r="AD312" s="16">
        <f>(K312*AB312)</f>
        <v>0</v>
      </c>
    </row>
    <row r="313" spans="1:30" ht="12.75" customHeight="1" x14ac:dyDescent="0.4">
      <c r="A313" s="79">
        <f t="shared" si="31"/>
        <v>302</v>
      </c>
      <c r="B313" s="27"/>
      <c r="C313" s="126"/>
      <c r="D313" s="127"/>
      <c r="E313" s="127"/>
      <c r="F313" s="128"/>
      <c r="G313" s="82"/>
      <c r="H313" s="27"/>
      <c r="I313" s="64">
        <f t="shared" si="28"/>
        <v>0</v>
      </c>
      <c r="J313" s="112"/>
      <c r="K313" s="33"/>
      <c r="L313" s="110"/>
      <c r="M313" s="15">
        <f>IF(OR(C313="VACANT",K313=0),0,(L313/AC313))</f>
        <v>0</v>
      </c>
      <c r="N313" s="23" t="str">
        <f t="shared" si="26"/>
        <v xml:space="preserve"> </v>
      </c>
      <c r="O313" s="24">
        <f t="shared" si="29"/>
        <v>0</v>
      </c>
      <c r="P313" s="28"/>
      <c r="Q313" s="28"/>
      <c r="R313" s="63">
        <f t="shared" si="30"/>
        <v>0</v>
      </c>
      <c r="S313" s="67" t="str">
        <f t="shared" si="27"/>
        <v/>
      </c>
      <c r="T313" s="25" t="str">
        <f>IF(R313&gt;0,IF(R313&gt;O313,"Fail",""),IF(F313="Vacant","",""))</f>
        <v/>
      </c>
      <c r="U313" s="85"/>
      <c r="V313" s="85"/>
      <c r="W313" s="85"/>
      <c r="X313" s="70"/>
      <c r="Y313" s="214"/>
      <c r="AA313" s="71">
        <f>IF(I313=1.5,$M$7,IF(I313=2.5,$N$7,IF(I313=3.5,$O$7,IF(I313=4.5,$P$7,IF(I313=5.5,$Q$7,IF(I313=6.5,$R$7,IF(I313=7.5,$S$7,IF(I313=8.5,$T$7,0))))))))</f>
        <v>0</v>
      </c>
      <c r="AB313" s="18">
        <f>IF(I313=1,$M$6,IF(I313=2,$N$6,IF(I313=3,$O$6,IF(I313=4,$P$6,IF(I313=5,$Q$6,IF(I313=6,$R$6,IF(I313=7,$S$6,IF(I313=8,$T$6,AA313))))))))</f>
        <v>0</v>
      </c>
      <c r="AC313" s="16">
        <f>IF(J313=1,$M$6,IF(J313=2,$N$6,IF(J313=3,$O$6,IF(J313=4,$P$6,IF(J313=5,$Q$6,IF(J313=6,$R$6,IF(J313=7,$S$6,IF(J313=8,$T$6,0))))))))</f>
        <v>0</v>
      </c>
      <c r="AD313" s="16">
        <f>(K313*AB313)</f>
        <v>0</v>
      </c>
    </row>
    <row r="314" spans="1:30" ht="12.75" customHeight="1" x14ac:dyDescent="0.4">
      <c r="A314" s="79">
        <f t="shared" si="31"/>
        <v>303</v>
      </c>
      <c r="B314" s="27"/>
      <c r="C314" s="126"/>
      <c r="D314" s="127"/>
      <c r="E314" s="127"/>
      <c r="F314" s="128"/>
      <c r="G314" s="82"/>
      <c r="H314" s="27"/>
      <c r="I314" s="64">
        <f t="shared" si="28"/>
        <v>0</v>
      </c>
      <c r="J314" s="112"/>
      <c r="K314" s="33"/>
      <c r="L314" s="110"/>
      <c r="M314" s="15">
        <f>IF(OR(C314="VACANT",K314=0),0,(L314/AC314))</f>
        <v>0</v>
      </c>
      <c r="N314" s="23" t="str">
        <f t="shared" si="26"/>
        <v xml:space="preserve"> </v>
      </c>
      <c r="O314" s="24">
        <f t="shared" si="29"/>
        <v>0</v>
      </c>
      <c r="P314" s="28"/>
      <c r="Q314" s="28"/>
      <c r="R314" s="63">
        <f t="shared" si="30"/>
        <v>0</v>
      </c>
      <c r="S314" s="67" t="str">
        <f t="shared" si="27"/>
        <v/>
      </c>
      <c r="T314" s="25" t="str">
        <f>IF(R314&gt;0,IF(R314&gt;O314,"Fail",""),IF(F314="Vacant","",""))</f>
        <v/>
      </c>
      <c r="U314" s="85"/>
      <c r="V314" s="85"/>
      <c r="W314" s="85"/>
      <c r="X314" s="70"/>
      <c r="Y314" s="214"/>
      <c r="AA314" s="71">
        <f>IF(I314=1.5,$M$7,IF(I314=2.5,$N$7,IF(I314=3.5,$O$7,IF(I314=4.5,$P$7,IF(I314=5.5,$Q$7,IF(I314=6.5,$R$7,IF(I314=7.5,$S$7,IF(I314=8.5,$T$7,0))))))))</f>
        <v>0</v>
      </c>
      <c r="AB314" s="18">
        <f>IF(I314=1,$M$6,IF(I314=2,$N$6,IF(I314=3,$O$6,IF(I314=4,$P$6,IF(I314=5,$Q$6,IF(I314=6,$R$6,IF(I314=7,$S$6,IF(I314=8,$T$6,AA314))))))))</f>
        <v>0</v>
      </c>
      <c r="AC314" s="16">
        <f>IF(J314=1,$M$6,IF(J314=2,$N$6,IF(J314=3,$O$6,IF(J314=4,$P$6,IF(J314=5,$Q$6,IF(J314=6,$R$6,IF(J314=7,$S$6,IF(J314=8,$T$6,0))))))))</f>
        <v>0</v>
      </c>
      <c r="AD314" s="16">
        <f>(K314*AB314)</f>
        <v>0</v>
      </c>
    </row>
    <row r="315" spans="1:30" ht="12.75" customHeight="1" x14ac:dyDescent="0.4">
      <c r="A315" s="79">
        <f t="shared" si="31"/>
        <v>304</v>
      </c>
      <c r="B315" s="27"/>
      <c r="C315" s="126"/>
      <c r="D315" s="127"/>
      <c r="E315" s="127"/>
      <c r="F315" s="128"/>
      <c r="G315" s="82"/>
      <c r="H315" s="27"/>
      <c r="I315" s="64">
        <f t="shared" si="28"/>
        <v>0</v>
      </c>
      <c r="J315" s="112"/>
      <c r="K315" s="33"/>
      <c r="L315" s="110"/>
      <c r="M315" s="15">
        <f>IF(OR(C315="VACANT",K315=0),0,(L315/AC315))</f>
        <v>0</v>
      </c>
      <c r="N315" s="23" t="str">
        <f t="shared" si="26"/>
        <v xml:space="preserve"> </v>
      </c>
      <c r="O315" s="24">
        <f t="shared" si="29"/>
        <v>0</v>
      </c>
      <c r="P315" s="28"/>
      <c r="Q315" s="28"/>
      <c r="R315" s="63">
        <f t="shared" si="30"/>
        <v>0</v>
      </c>
      <c r="S315" s="67" t="str">
        <f t="shared" si="27"/>
        <v/>
      </c>
      <c r="T315" s="25" t="str">
        <f>IF(R315&gt;0,IF(R315&gt;O315,"Fail",""),IF(F315="Vacant","",""))</f>
        <v/>
      </c>
      <c r="U315" s="85"/>
      <c r="V315" s="85"/>
      <c r="W315" s="85"/>
      <c r="X315" s="70"/>
      <c r="Y315" s="214"/>
      <c r="AA315" s="71">
        <f>IF(I315=1.5,$M$7,IF(I315=2.5,$N$7,IF(I315=3.5,$O$7,IF(I315=4.5,$P$7,IF(I315=5.5,$Q$7,IF(I315=6.5,$R$7,IF(I315=7.5,$S$7,IF(I315=8.5,$T$7,0))))))))</f>
        <v>0</v>
      </c>
      <c r="AB315" s="18">
        <f>IF(I315=1,$M$6,IF(I315=2,$N$6,IF(I315=3,$O$6,IF(I315=4,$P$6,IF(I315=5,$Q$6,IF(I315=6,$R$6,IF(I315=7,$S$6,IF(I315=8,$T$6,AA315))))))))</f>
        <v>0</v>
      </c>
      <c r="AC315" s="16">
        <f>IF(J315=1,$M$6,IF(J315=2,$N$6,IF(J315=3,$O$6,IF(J315=4,$P$6,IF(J315=5,$Q$6,IF(J315=6,$R$6,IF(J315=7,$S$6,IF(J315=8,$T$6,0))))))))</f>
        <v>0</v>
      </c>
      <c r="AD315" s="16">
        <f>(K315*AB315)</f>
        <v>0</v>
      </c>
    </row>
    <row r="316" spans="1:30" ht="12.75" customHeight="1" x14ac:dyDescent="0.4">
      <c r="A316" s="79">
        <f t="shared" si="31"/>
        <v>305</v>
      </c>
      <c r="B316" s="27"/>
      <c r="C316" s="126"/>
      <c r="D316" s="127"/>
      <c r="E316" s="127"/>
      <c r="F316" s="128"/>
      <c r="G316" s="82"/>
      <c r="H316" s="27"/>
      <c r="I316" s="64">
        <f t="shared" si="28"/>
        <v>0</v>
      </c>
      <c r="J316" s="112"/>
      <c r="K316" s="33"/>
      <c r="L316" s="110"/>
      <c r="M316" s="15">
        <f>IF(OR(C316="VACANT",K316=0),0,(L316/AC316))</f>
        <v>0</v>
      </c>
      <c r="N316" s="23" t="str">
        <f t="shared" si="26"/>
        <v xml:space="preserve"> </v>
      </c>
      <c r="O316" s="24">
        <f t="shared" si="29"/>
        <v>0</v>
      </c>
      <c r="P316" s="28"/>
      <c r="Q316" s="28"/>
      <c r="R316" s="63">
        <f t="shared" si="30"/>
        <v>0</v>
      </c>
      <c r="S316" s="67" t="str">
        <f t="shared" si="27"/>
        <v/>
      </c>
      <c r="T316" s="25" t="str">
        <f>IF(R316&gt;0,IF(R316&gt;O316,"Fail",""),IF(F316="Vacant","",""))</f>
        <v/>
      </c>
      <c r="U316" s="85"/>
      <c r="V316" s="85"/>
      <c r="W316" s="85"/>
      <c r="X316" s="70"/>
      <c r="Y316" s="214"/>
      <c r="AA316" s="71">
        <f>IF(I316=1.5,$M$7,IF(I316=2.5,$N$7,IF(I316=3.5,$O$7,IF(I316=4.5,$P$7,IF(I316=5.5,$Q$7,IF(I316=6.5,$R$7,IF(I316=7.5,$S$7,IF(I316=8.5,$T$7,0))))))))</f>
        <v>0</v>
      </c>
      <c r="AB316" s="18">
        <f>IF(I316=1,$M$6,IF(I316=2,$N$6,IF(I316=3,$O$6,IF(I316=4,$P$6,IF(I316=5,$Q$6,IF(I316=6,$R$6,IF(I316=7,$S$6,IF(I316=8,$T$6,AA316))))))))</f>
        <v>0</v>
      </c>
      <c r="AC316" s="16">
        <f>IF(J316=1,$M$6,IF(J316=2,$N$6,IF(J316=3,$O$6,IF(J316=4,$P$6,IF(J316=5,$Q$6,IF(J316=6,$R$6,IF(J316=7,$S$6,IF(J316=8,$T$6,0))))))))</f>
        <v>0</v>
      </c>
      <c r="AD316" s="16">
        <f>(K316*AB316)</f>
        <v>0</v>
      </c>
    </row>
    <row r="317" spans="1:30" ht="12.75" customHeight="1" x14ac:dyDescent="0.4">
      <c r="A317" s="79">
        <f t="shared" si="31"/>
        <v>306</v>
      </c>
      <c r="B317" s="27"/>
      <c r="C317" s="126"/>
      <c r="D317" s="127"/>
      <c r="E317" s="127"/>
      <c r="F317" s="128"/>
      <c r="G317" s="82"/>
      <c r="H317" s="27"/>
      <c r="I317" s="64">
        <f t="shared" si="28"/>
        <v>0</v>
      </c>
      <c r="J317" s="112"/>
      <c r="K317" s="33"/>
      <c r="L317" s="110"/>
      <c r="M317" s="15">
        <f>IF(OR(C317="VACANT",K317=0),0,(L317/AC317))</f>
        <v>0</v>
      </c>
      <c r="N317" s="23" t="str">
        <f t="shared" si="26"/>
        <v xml:space="preserve"> </v>
      </c>
      <c r="O317" s="24">
        <f t="shared" si="29"/>
        <v>0</v>
      </c>
      <c r="P317" s="28"/>
      <c r="Q317" s="28"/>
      <c r="R317" s="63">
        <f t="shared" si="30"/>
        <v>0</v>
      </c>
      <c r="S317" s="67" t="str">
        <f t="shared" si="27"/>
        <v/>
      </c>
      <c r="T317" s="25" t="str">
        <f>IF(R317&gt;0,IF(R317&gt;O317,"Fail",""),IF(F317="Vacant","",""))</f>
        <v/>
      </c>
      <c r="U317" s="85"/>
      <c r="V317" s="85"/>
      <c r="W317" s="85"/>
      <c r="X317" s="70"/>
      <c r="Y317" s="214"/>
      <c r="AA317" s="71">
        <f>IF(I317=1.5,$M$7,IF(I317=2.5,$N$7,IF(I317=3.5,$O$7,IF(I317=4.5,$P$7,IF(I317=5.5,$Q$7,IF(I317=6.5,$R$7,IF(I317=7.5,$S$7,IF(I317=8.5,$T$7,0))))))))</f>
        <v>0</v>
      </c>
      <c r="AB317" s="18">
        <f>IF(I317=1,$M$6,IF(I317=2,$N$6,IF(I317=3,$O$6,IF(I317=4,$P$6,IF(I317=5,$Q$6,IF(I317=6,$R$6,IF(I317=7,$S$6,IF(I317=8,$T$6,AA317))))))))</f>
        <v>0</v>
      </c>
      <c r="AC317" s="16">
        <f>IF(J317=1,$M$6,IF(J317=2,$N$6,IF(J317=3,$O$6,IF(J317=4,$P$6,IF(J317=5,$Q$6,IF(J317=6,$R$6,IF(J317=7,$S$6,IF(J317=8,$T$6,0))))))))</f>
        <v>0</v>
      </c>
      <c r="AD317" s="16">
        <f>(K317*AB317)</f>
        <v>0</v>
      </c>
    </row>
    <row r="318" spans="1:30" ht="12.75" customHeight="1" x14ac:dyDescent="0.4">
      <c r="A318" s="79">
        <f t="shared" si="31"/>
        <v>307</v>
      </c>
      <c r="B318" s="27"/>
      <c r="C318" s="126"/>
      <c r="D318" s="127"/>
      <c r="E318" s="127"/>
      <c r="F318" s="128"/>
      <c r="G318" s="82"/>
      <c r="H318" s="27"/>
      <c r="I318" s="64">
        <f t="shared" si="28"/>
        <v>0</v>
      </c>
      <c r="J318" s="112"/>
      <c r="K318" s="33"/>
      <c r="L318" s="110"/>
      <c r="M318" s="15">
        <f>IF(OR(C318="VACANT",K318=0),0,(L318/AC318))</f>
        <v>0</v>
      </c>
      <c r="N318" s="23" t="str">
        <f t="shared" si="26"/>
        <v xml:space="preserve"> </v>
      </c>
      <c r="O318" s="24">
        <f t="shared" si="29"/>
        <v>0</v>
      </c>
      <c r="P318" s="28"/>
      <c r="Q318" s="28"/>
      <c r="R318" s="63">
        <f t="shared" si="30"/>
        <v>0</v>
      </c>
      <c r="S318" s="67" t="str">
        <f t="shared" si="27"/>
        <v/>
      </c>
      <c r="T318" s="25" t="str">
        <f>IF(R318&gt;0,IF(R318&gt;O318,"Fail",""),IF(F318="Vacant","",""))</f>
        <v/>
      </c>
      <c r="U318" s="85"/>
      <c r="V318" s="85"/>
      <c r="W318" s="85"/>
      <c r="X318" s="70"/>
      <c r="Y318" s="214"/>
      <c r="AA318" s="71">
        <f>IF(I318=1.5,$M$7,IF(I318=2.5,$N$7,IF(I318=3.5,$O$7,IF(I318=4.5,$P$7,IF(I318=5.5,$Q$7,IF(I318=6.5,$R$7,IF(I318=7.5,$S$7,IF(I318=8.5,$T$7,0))))))))</f>
        <v>0</v>
      </c>
      <c r="AB318" s="18">
        <f>IF(I318=1,$M$6,IF(I318=2,$N$6,IF(I318=3,$O$6,IF(I318=4,$P$6,IF(I318=5,$Q$6,IF(I318=6,$R$6,IF(I318=7,$S$6,IF(I318=8,$T$6,AA318))))))))</f>
        <v>0</v>
      </c>
      <c r="AC318" s="16">
        <f>IF(J318=1,$M$6,IF(J318=2,$N$6,IF(J318=3,$O$6,IF(J318=4,$P$6,IF(J318=5,$Q$6,IF(J318=6,$R$6,IF(J318=7,$S$6,IF(J318=8,$T$6,0))))))))</f>
        <v>0</v>
      </c>
      <c r="AD318" s="16">
        <f>(K318*AB318)</f>
        <v>0</v>
      </c>
    </row>
    <row r="319" spans="1:30" ht="12.75" customHeight="1" x14ac:dyDescent="0.4">
      <c r="A319" s="79">
        <f t="shared" si="31"/>
        <v>308</v>
      </c>
      <c r="B319" s="27"/>
      <c r="C319" s="126"/>
      <c r="D319" s="127"/>
      <c r="E319" s="127"/>
      <c r="F319" s="128"/>
      <c r="G319" s="82"/>
      <c r="H319" s="27"/>
      <c r="I319" s="64">
        <f t="shared" si="28"/>
        <v>0</v>
      </c>
      <c r="J319" s="112"/>
      <c r="K319" s="33"/>
      <c r="L319" s="110"/>
      <c r="M319" s="15">
        <f>IF(OR(C319="VACANT",K319=0),0,(L319/AC319))</f>
        <v>0</v>
      </c>
      <c r="N319" s="23" t="str">
        <f t="shared" si="26"/>
        <v xml:space="preserve"> </v>
      </c>
      <c r="O319" s="24">
        <f t="shared" si="29"/>
        <v>0</v>
      </c>
      <c r="P319" s="28"/>
      <c r="Q319" s="28"/>
      <c r="R319" s="63">
        <f t="shared" si="30"/>
        <v>0</v>
      </c>
      <c r="S319" s="67" t="str">
        <f t="shared" si="27"/>
        <v/>
      </c>
      <c r="T319" s="25" t="str">
        <f>IF(R319&gt;0,IF(R319&gt;O319,"Fail",""),IF(F319="Vacant","",""))</f>
        <v/>
      </c>
      <c r="U319" s="85"/>
      <c r="V319" s="85"/>
      <c r="W319" s="85"/>
      <c r="X319" s="70"/>
      <c r="Y319" s="214"/>
      <c r="AA319" s="71">
        <f>IF(I319=1.5,$M$7,IF(I319=2.5,$N$7,IF(I319=3.5,$O$7,IF(I319=4.5,$P$7,IF(I319=5.5,$Q$7,IF(I319=6.5,$R$7,IF(I319=7.5,$S$7,IF(I319=8.5,$T$7,0))))))))</f>
        <v>0</v>
      </c>
      <c r="AB319" s="18">
        <f>IF(I319=1,$M$6,IF(I319=2,$N$6,IF(I319=3,$O$6,IF(I319=4,$P$6,IF(I319=5,$Q$6,IF(I319=6,$R$6,IF(I319=7,$S$6,IF(I319=8,$T$6,AA319))))))))</f>
        <v>0</v>
      </c>
      <c r="AC319" s="16">
        <f>IF(J319=1,$M$6,IF(J319=2,$N$6,IF(J319=3,$O$6,IF(J319=4,$P$6,IF(J319=5,$Q$6,IF(J319=6,$R$6,IF(J319=7,$S$6,IF(J319=8,$T$6,0))))))))</f>
        <v>0</v>
      </c>
      <c r="AD319" s="16">
        <f>(K319*AB319)</f>
        <v>0</v>
      </c>
    </row>
    <row r="320" spans="1:30" ht="12.75" customHeight="1" x14ac:dyDescent="0.4">
      <c r="A320" s="79">
        <f t="shared" si="31"/>
        <v>309</v>
      </c>
      <c r="B320" s="27"/>
      <c r="C320" s="126"/>
      <c r="D320" s="127"/>
      <c r="E320" s="127"/>
      <c r="F320" s="128"/>
      <c r="G320" s="82"/>
      <c r="H320" s="27"/>
      <c r="I320" s="64">
        <f t="shared" si="28"/>
        <v>0</v>
      </c>
      <c r="J320" s="112"/>
      <c r="K320" s="33"/>
      <c r="L320" s="110"/>
      <c r="M320" s="15">
        <f>IF(OR(C320="VACANT",K320=0),0,(L320/AC320))</f>
        <v>0</v>
      </c>
      <c r="N320" s="23" t="str">
        <f t="shared" si="26"/>
        <v xml:space="preserve"> </v>
      </c>
      <c r="O320" s="24">
        <f t="shared" si="29"/>
        <v>0</v>
      </c>
      <c r="P320" s="28"/>
      <c r="Q320" s="28"/>
      <c r="R320" s="63">
        <f t="shared" si="30"/>
        <v>0</v>
      </c>
      <c r="S320" s="67" t="str">
        <f t="shared" si="27"/>
        <v/>
      </c>
      <c r="T320" s="25" t="str">
        <f>IF(R320&gt;0,IF(R320&gt;O320,"Fail",""),IF(F320="Vacant","",""))</f>
        <v/>
      </c>
      <c r="U320" s="85"/>
      <c r="V320" s="85"/>
      <c r="W320" s="85"/>
      <c r="X320" s="70"/>
      <c r="Y320" s="214"/>
      <c r="AA320" s="71">
        <f>IF(I320=1.5,$M$7,IF(I320=2.5,$N$7,IF(I320=3.5,$O$7,IF(I320=4.5,$P$7,IF(I320=5.5,$Q$7,IF(I320=6.5,$R$7,IF(I320=7.5,$S$7,IF(I320=8.5,$T$7,0))))))))</f>
        <v>0</v>
      </c>
      <c r="AB320" s="18">
        <f>IF(I320=1,$M$6,IF(I320=2,$N$6,IF(I320=3,$O$6,IF(I320=4,$P$6,IF(I320=5,$Q$6,IF(I320=6,$R$6,IF(I320=7,$S$6,IF(I320=8,$T$6,AA320))))))))</f>
        <v>0</v>
      </c>
      <c r="AC320" s="16">
        <f>IF(J320=1,$M$6,IF(J320=2,$N$6,IF(J320=3,$O$6,IF(J320=4,$P$6,IF(J320=5,$Q$6,IF(J320=6,$R$6,IF(J320=7,$S$6,IF(J320=8,$T$6,0))))))))</f>
        <v>0</v>
      </c>
      <c r="AD320" s="16">
        <f>(K320*AB320)</f>
        <v>0</v>
      </c>
    </row>
    <row r="321" spans="1:30" ht="12.75" customHeight="1" x14ac:dyDescent="0.4">
      <c r="A321" s="79">
        <f t="shared" si="31"/>
        <v>310</v>
      </c>
      <c r="B321" s="27"/>
      <c r="C321" s="126"/>
      <c r="D321" s="127"/>
      <c r="E321" s="127"/>
      <c r="F321" s="128"/>
      <c r="G321" s="82"/>
      <c r="H321" s="27"/>
      <c r="I321" s="64">
        <f t="shared" si="28"/>
        <v>0</v>
      </c>
      <c r="J321" s="112"/>
      <c r="K321" s="33"/>
      <c r="L321" s="110"/>
      <c r="M321" s="15">
        <f>IF(OR(C321="VACANT",K321=0),0,(L321/AC321))</f>
        <v>0</v>
      </c>
      <c r="N321" s="23" t="str">
        <f t="shared" si="26"/>
        <v xml:space="preserve"> </v>
      </c>
      <c r="O321" s="24">
        <f t="shared" si="29"/>
        <v>0</v>
      </c>
      <c r="P321" s="28"/>
      <c r="Q321" s="28"/>
      <c r="R321" s="63">
        <f t="shared" si="30"/>
        <v>0</v>
      </c>
      <c r="S321" s="67" t="str">
        <f t="shared" si="27"/>
        <v/>
      </c>
      <c r="T321" s="25" t="str">
        <f>IF(R321&gt;0,IF(R321&gt;O321,"Fail",""),IF(F321="Vacant","",""))</f>
        <v/>
      </c>
      <c r="U321" s="85"/>
      <c r="V321" s="85"/>
      <c r="W321" s="85"/>
      <c r="X321" s="70"/>
      <c r="Y321" s="214"/>
      <c r="AA321" s="71">
        <f>IF(I321=1.5,$M$7,IF(I321=2.5,$N$7,IF(I321=3.5,$O$7,IF(I321=4.5,$P$7,IF(I321=5.5,$Q$7,IF(I321=6.5,$R$7,IF(I321=7.5,$S$7,IF(I321=8.5,$T$7,0))))))))</f>
        <v>0</v>
      </c>
      <c r="AB321" s="18">
        <f>IF(I321=1,$M$6,IF(I321=2,$N$6,IF(I321=3,$O$6,IF(I321=4,$P$6,IF(I321=5,$Q$6,IF(I321=6,$R$6,IF(I321=7,$S$6,IF(I321=8,$T$6,AA321))))))))</f>
        <v>0</v>
      </c>
      <c r="AC321" s="16">
        <f>IF(J321=1,$M$6,IF(J321=2,$N$6,IF(J321=3,$O$6,IF(J321=4,$P$6,IF(J321=5,$Q$6,IF(J321=6,$R$6,IF(J321=7,$S$6,IF(J321=8,$T$6,0))))))))</f>
        <v>0</v>
      </c>
      <c r="AD321" s="16">
        <f>(K321*AB321)</f>
        <v>0</v>
      </c>
    </row>
    <row r="322" spans="1:30" ht="12.75" customHeight="1" x14ac:dyDescent="0.4">
      <c r="A322" s="79">
        <f t="shared" si="31"/>
        <v>311</v>
      </c>
      <c r="B322" s="27"/>
      <c r="C322" s="126"/>
      <c r="D322" s="127"/>
      <c r="E322" s="127"/>
      <c r="F322" s="128"/>
      <c r="G322" s="82"/>
      <c r="H322" s="27"/>
      <c r="I322" s="64">
        <f t="shared" si="28"/>
        <v>0</v>
      </c>
      <c r="J322" s="112"/>
      <c r="K322" s="33"/>
      <c r="L322" s="110"/>
      <c r="M322" s="15">
        <f>IF(OR(C322="VACANT",K322=0),0,(L322/AC322))</f>
        <v>0</v>
      </c>
      <c r="N322" s="23" t="str">
        <f t="shared" si="26"/>
        <v xml:space="preserve"> </v>
      </c>
      <c r="O322" s="24">
        <f t="shared" si="29"/>
        <v>0</v>
      </c>
      <c r="P322" s="28"/>
      <c r="Q322" s="28"/>
      <c r="R322" s="63">
        <f t="shared" si="30"/>
        <v>0</v>
      </c>
      <c r="S322" s="67" t="str">
        <f t="shared" si="27"/>
        <v/>
      </c>
      <c r="T322" s="25" t="str">
        <f>IF(R322&gt;0,IF(R322&gt;O322,"Fail",""),IF(F322="Vacant","",""))</f>
        <v/>
      </c>
      <c r="U322" s="85"/>
      <c r="V322" s="85"/>
      <c r="W322" s="85"/>
      <c r="X322" s="70"/>
      <c r="Y322" s="214"/>
      <c r="AA322" s="71">
        <f>IF(I322=1.5,$M$7,IF(I322=2.5,$N$7,IF(I322=3.5,$O$7,IF(I322=4.5,$P$7,IF(I322=5.5,$Q$7,IF(I322=6.5,$R$7,IF(I322=7.5,$S$7,IF(I322=8.5,$T$7,0))))))))</f>
        <v>0</v>
      </c>
      <c r="AB322" s="18">
        <f>IF(I322=1,$M$6,IF(I322=2,$N$6,IF(I322=3,$O$6,IF(I322=4,$P$6,IF(I322=5,$Q$6,IF(I322=6,$R$6,IF(I322=7,$S$6,IF(I322=8,$T$6,AA322))))))))</f>
        <v>0</v>
      </c>
      <c r="AC322" s="16">
        <f>IF(J322=1,$M$6,IF(J322=2,$N$6,IF(J322=3,$O$6,IF(J322=4,$P$6,IF(J322=5,$Q$6,IF(J322=6,$R$6,IF(J322=7,$S$6,IF(J322=8,$T$6,0))))))))</f>
        <v>0</v>
      </c>
      <c r="AD322" s="16">
        <f>(K322*AB322)</f>
        <v>0</v>
      </c>
    </row>
    <row r="323" spans="1:30" ht="12.75" customHeight="1" x14ac:dyDescent="0.4">
      <c r="A323" s="79">
        <f t="shared" si="31"/>
        <v>312</v>
      </c>
      <c r="B323" s="27"/>
      <c r="C323" s="126"/>
      <c r="D323" s="127"/>
      <c r="E323" s="127"/>
      <c r="F323" s="128"/>
      <c r="G323" s="82"/>
      <c r="H323" s="27"/>
      <c r="I323" s="64">
        <f t="shared" si="28"/>
        <v>0</v>
      </c>
      <c r="J323" s="112"/>
      <c r="K323" s="33"/>
      <c r="L323" s="110"/>
      <c r="M323" s="15">
        <f>IF(OR(C323="VACANT",K323=0),0,(L323/AC323))</f>
        <v>0</v>
      </c>
      <c r="N323" s="23" t="str">
        <f t="shared" si="26"/>
        <v xml:space="preserve"> </v>
      </c>
      <c r="O323" s="24">
        <f t="shared" si="29"/>
        <v>0</v>
      </c>
      <c r="P323" s="28"/>
      <c r="Q323" s="28"/>
      <c r="R323" s="63">
        <f t="shared" si="30"/>
        <v>0</v>
      </c>
      <c r="S323" s="67" t="str">
        <f t="shared" si="27"/>
        <v/>
      </c>
      <c r="T323" s="25" t="str">
        <f>IF(R323&gt;0,IF(R323&gt;O323,"Fail",""),IF(F323="Vacant","",""))</f>
        <v/>
      </c>
      <c r="U323" s="85"/>
      <c r="V323" s="85"/>
      <c r="W323" s="85"/>
      <c r="X323" s="70"/>
      <c r="Y323" s="214"/>
      <c r="AA323" s="71">
        <f>IF(I323=1.5,$M$7,IF(I323=2.5,$N$7,IF(I323=3.5,$O$7,IF(I323=4.5,$P$7,IF(I323=5.5,$Q$7,IF(I323=6.5,$R$7,IF(I323=7.5,$S$7,IF(I323=8.5,$T$7,0))))))))</f>
        <v>0</v>
      </c>
      <c r="AB323" s="18">
        <f>IF(I323=1,$M$6,IF(I323=2,$N$6,IF(I323=3,$O$6,IF(I323=4,$P$6,IF(I323=5,$Q$6,IF(I323=6,$R$6,IF(I323=7,$S$6,IF(I323=8,$T$6,AA323))))))))</f>
        <v>0</v>
      </c>
      <c r="AC323" s="16">
        <f>IF(J323=1,$M$6,IF(J323=2,$N$6,IF(J323=3,$O$6,IF(J323=4,$P$6,IF(J323=5,$Q$6,IF(J323=6,$R$6,IF(J323=7,$S$6,IF(J323=8,$T$6,0))))))))</f>
        <v>0</v>
      </c>
      <c r="AD323" s="16">
        <f>(K323*AB323)</f>
        <v>0</v>
      </c>
    </row>
    <row r="324" spans="1:30" ht="12.75" customHeight="1" x14ac:dyDescent="0.4">
      <c r="A324" s="79">
        <f t="shared" si="31"/>
        <v>313</v>
      </c>
      <c r="B324" s="27"/>
      <c r="C324" s="126"/>
      <c r="D324" s="127"/>
      <c r="E324" s="127"/>
      <c r="F324" s="128"/>
      <c r="G324" s="82"/>
      <c r="H324" s="27"/>
      <c r="I324" s="64">
        <f t="shared" si="28"/>
        <v>0</v>
      </c>
      <c r="J324" s="112"/>
      <c r="K324" s="33"/>
      <c r="L324" s="110"/>
      <c r="M324" s="15">
        <f>IF(OR(C324="VACANT",K324=0),0,(L324/AC324))</f>
        <v>0</v>
      </c>
      <c r="N324" s="23" t="str">
        <f t="shared" si="26"/>
        <v xml:space="preserve"> </v>
      </c>
      <c r="O324" s="24">
        <f t="shared" si="29"/>
        <v>0</v>
      </c>
      <c r="P324" s="28"/>
      <c r="Q324" s="28"/>
      <c r="R324" s="63">
        <f t="shared" si="30"/>
        <v>0</v>
      </c>
      <c r="S324" s="67" t="str">
        <f t="shared" si="27"/>
        <v/>
      </c>
      <c r="T324" s="25" t="str">
        <f>IF(R324&gt;0,IF(R324&gt;O324,"Fail",""),IF(F324="Vacant","",""))</f>
        <v/>
      </c>
      <c r="U324" s="85"/>
      <c r="V324" s="85"/>
      <c r="W324" s="85"/>
      <c r="X324" s="70"/>
      <c r="Y324" s="214"/>
      <c r="AA324" s="71">
        <f>IF(I324=1.5,$M$7,IF(I324=2.5,$N$7,IF(I324=3.5,$O$7,IF(I324=4.5,$P$7,IF(I324=5.5,$Q$7,IF(I324=6.5,$R$7,IF(I324=7.5,$S$7,IF(I324=8.5,$T$7,0))))))))</f>
        <v>0</v>
      </c>
      <c r="AB324" s="18">
        <f>IF(I324=1,$M$6,IF(I324=2,$N$6,IF(I324=3,$O$6,IF(I324=4,$P$6,IF(I324=5,$Q$6,IF(I324=6,$R$6,IF(I324=7,$S$6,IF(I324=8,$T$6,AA324))))))))</f>
        <v>0</v>
      </c>
      <c r="AC324" s="16">
        <f>IF(J324=1,$M$6,IF(J324=2,$N$6,IF(J324=3,$O$6,IF(J324=4,$P$6,IF(J324=5,$Q$6,IF(J324=6,$R$6,IF(J324=7,$S$6,IF(J324=8,$T$6,0))))))))</f>
        <v>0</v>
      </c>
      <c r="AD324" s="16">
        <f>(K324*AB324)</f>
        <v>0</v>
      </c>
    </row>
    <row r="325" spans="1:30" ht="12.75" customHeight="1" x14ac:dyDescent="0.4">
      <c r="A325" s="79">
        <f t="shared" si="31"/>
        <v>314</v>
      </c>
      <c r="B325" s="27"/>
      <c r="C325" s="126"/>
      <c r="D325" s="127"/>
      <c r="E325" s="127"/>
      <c r="F325" s="128"/>
      <c r="G325" s="82"/>
      <c r="H325" s="27"/>
      <c r="I325" s="64">
        <f t="shared" si="28"/>
        <v>0</v>
      </c>
      <c r="J325" s="112"/>
      <c r="K325" s="33"/>
      <c r="L325" s="110"/>
      <c r="M325" s="15">
        <f>IF(OR(C325="VACANT",K325=0),0,(L325/AC325))</f>
        <v>0</v>
      </c>
      <c r="N325" s="23" t="str">
        <f t="shared" si="26"/>
        <v xml:space="preserve"> </v>
      </c>
      <c r="O325" s="24">
        <f t="shared" si="29"/>
        <v>0</v>
      </c>
      <c r="P325" s="28"/>
      <c r="Q325" s="28"/>
      <c r="R325" s="63">
        <f t="shared" si="30"/>
        <v>0</v>
      </c>
      <c r="S325" s="67" t="str">
        <f t="shared" si="27"/>
        <v/>
      </c>
      <c r="T325" s="25" t="str">
        <f>IF(R325&gt;0,IF(R325&gt;O325,"Fail",""),IF(F325="Vacant","",""))</f>
        <v/>
      </c>
      <c r="U325" s="85"/>
      <c r="V325" s="85"/>
      <c r="W325" s="85"/>
      <c r="X325" s="70"/>
      <c r="Y325" s="214"/>
      <c r="AA325" s="71">
        <f>IF(I325=1.5,$M$7,IF(I325=2.5,$N$7,IF(I325=3.5,$O$7,IF(I325=4.5,$P$7,IF(I325=5.5,$Q$7,IF(I325=6.5,$R$7,IF(I325=7.5,$S$7,IF(I325=8.5,$T$7,0))))))))</f>
        <v>0</v>
      </c>
      <c r="AB325" s="18">
        <f>IF(I325=1,$M$6,IF(I325=2,$N$6,IF(I325=3,$O$6,IF(I325=4,$P$6,IF(I325=5,$Q$6,IF(I325=6,$R$6,IF(I325=7,$S$6,IF(I325=8,$T$6,AA325))))))))</f>
        <v>0</v>
      </c>
      <c r="AC325" s="16">
        <f>IF(J325=1,$M$6,IF(J325=2,$N$6,IF(J325=3,$O$6,IF(J325=4,$P$6,IF(J325=5,$Q$6,IF(J325=6,$R$6,IF(J325=7,$S$6,IF(J325=8,$T$6,0))))))))</f>
        <v>0</v>
      </c>
      <c r="AD325" s="16">
        <f>(K325*AB325)</f>
        <v>0</v>
      </c>
    </row>
    <row r="326" spans="1:30" ht="12.75" customHeight="1" x14ac:dyDescent="0.4">
      <c r="A326" s="79">
        <f t="shared" si="31"/>
        <v>315</v>
      </c>
      <c r="B326" s="27"/>
      <c r="C326" s="126"/>
      <c r="D326" s="127"/>
      <c r="E326" s="127"/>
      <c r="F326" s="128"/>
      <c r="G326" s="82"/>
      <c r="H326" s="27"/>
      <c r="I326" s="64">
        <f t="shared" si="28"/>
        <v>0</v>
      </c>
      <c r="J326" s="112"/>
      <c r="K326" s="33"/>
      <c r="L326" s="110"/>
      <c r="M326" s="15">
        <f>IF(OR(C326="VACANT",K326=0),0,(L326/AC326))</f>
        <v>0</v>
      </c>
      <c r="N326" s="23" t="str">
        <f t="shared" si="26"/>
        <v xml:space="preserve"> </v>
      </c>
      <c r="O326" s="24">
        <f t="shared" si="29"/>
        <v>0</v>
      </c>
      <c r="P326" s="28"/>
      <c r="Q326" s="28"/>
      <c r="R326" s="63">
        <f t="shared" si="30"/>
        <v>0</v>
      </c>
      <c r="S326" s="67" t="str">
        <f t="shared" si="27"/>
        <v/>
      </c>
      <c r="T326" s="25" t="str">
        <f>IF(R326&gt;0,IF(R326&gt;O326,"Fail",""),IF(F326="Vacant","",""))</f>
        <v/>
      </c>
      <c r="U326" s="85"/>
      <c r="V326" s="85"/>
      <c r="W326" s="85"/>
      <c r="X326" s="70"/>
      <c r="Y326" s="214"/>
      <c r="AA326" s="71">
        <f>IF(I326=1.5,$M$7,IF(I326=2.5,$N$7,IF(I326=3.5,$O$7,IF(I326=4.5,$P$7,IF(I326=5.5,$Q$7,IF(I326=6.5,$R$7,IF(I326=7.5,$S$7,IF(I326=8.5,$T$7,0))))))))</f>
        <v>0</v>
      </c>
      <c r="AB326" s="18">
        <f>IF(I326=1,$M$6,IF(I326=2,$N$6,IF(I326=3,$O$6,IF(I326=4,$P$6,IF(I326=5,$Q$6,IF(I326=6,$R$6,IF(I326=7,$S$6,IF(I326=8,$T$6,AA326))))))))</f>
        <v>0</v>
      </c>
      <c r="AC326" s="16">
        <f>IF(J326=1,$M$6,IF(J326=2,$N$6,IF(J326=3,$O$6,IF(J326=4,$P$6,IF(J326=5,$Q$6,IF(J326=6,$R$6,IF(J326=7,$S$6,IF(J326=8,$T$6,0))))))))</f>
        <v>0</v>
      </c>
      <c r="AD326" s="16">
        <f>(K326*AB326)</f>
        <v>0</v>
      </c>
    </row>
    <row r="327" spans="1:30" ht="12.75" customHeight="1" x14ac:dyDescent="0.4">
      <c r="A327" s="79">
        <f t="shared" si="31"/>
        <v>316</v>
      </c>
      <c r="B327" s="27"/>
      <c r="C327" s="126"/>
      <c r="D327" s="127"/>
      <c r="E327" s="127"/>
      <c r="F327" s="128"/>
      <c r="G327" s="82"/>
      <c r="H327" s="27"/>
      <c r="I327" s="64">
        <f t="shared" si="28"/>
        <v>0</v>
      </c>
      <c r="J327" s="112"/>
      <c r="K327" s="33"/>
      <c r="L327" s="110"/>
      <c r="M327" s="15">
        <f>IF(OR(C327="VACANT",K327=0),0,(L327/AC327))</f>
        <v>0</v>
      </c>
      <c r="N327" s="23" t="str">
        <f t="shared" si="26"/>
        <v xml:space="preserve"> </v>
      </c>
      <c r="O327" s="24">
        <f t="shared" si="29"/>
        <v>0</v>
      </c>
      <c r="P327" s="28"/>
      <c r="Q327" s="28"/>
      <c r="R327" s="63">
        <f t="shared" si="30"/>
        <v>0</v>
      </c>
      <c r="S327" s="67" t="str">
        <f t="shared" si="27"/>
        <v/>
      </c>
      <c r="T327" s="25" t="str">
        <f>IF(R327&gt;0,IF(R327&gt;O327,"Fail",""),IF(F327="Vacant","",""))</f>
        <v/>
      </c>
      <c r="U327" s="85"/>
      <c r="V327" s="85"/>
      <c r="W327" s="85"/>
      <c r="X327" s="70"/>
      <c r="Y327" s="214"/>
      <c r="AA327" s="71">
        <f>IF(I327=1.5,$M$7,IF(I327=2.5,$N$7,IF(I327=3.5,$O$7,IF(I327=4.5,$P$7,IF(I327=5.5,$Q$7,IF(I327=6.5,$R$7,IF(I327=7.5,$S$7,IF(I327=8.5,$T$7,0))))))))</f>
        <v>0</v>
      </c>
      <c r="AB327" s="18">
        <f>IF(I327=1,$M$6,IF(I327=2,$N$6,IF(I327=3,$O$6,IF(I327=4,$P$6,IF(I327=5,$Q$6,IF(I327=6,$R$6,IF(I327=7,$S$6,IF(I327=8,$T$6,AA327))))))))</f>
        <v>0</v>
      </c>
      <c r="AC327" s="16">
        <f>IF(J327=1,$M$6,IF(J327=2,$N$6,IF(J327=3,$O$6,IF(J327=4,$P$6,IF(J327=5,$Q$6,IF(J327=6,$R$6,IF(J327=7,$S$6,IF(J327=8,$T$6,0))))))))</f>
        <v>0</v>
      </c>
      <c r="AD327" s="16">
        <f>(K327*AB327)</f>
        <v>0</v>
      </c>
    </row>
    <row r="328" spans="1:30" ht="12.75" customHeight="1" x14ac:dyDescent="0.4">
      <c r="A328" s="79">
        <f t="shared" si="31"/>
        <v>317</v>
      </c>
      <c r="B328" s="27"/>
      <c r="C328" s="126"/>
      <c r="D328" s="127"/>
      <c r="E328" s="127"/>
      <c r="F328" s="128"/>
      <c r="G328" s="82"/>
      <c r="H328" s="27"/>
      <c r="I328" s="64">
        <f t="shared" si="28"/>
        <v>0</v>
      </c>
      <c r="J328" s="112"/>
      <c r="K328" s="33"/>
      <c r="L328" s="110"/>
      <c r="M328" s="15">
        <f>IF(OR(C328="VACANT",K328=0),0,(L328/AC328))</f>
        <v>0</v>
      </c>
      <c r="N328" s="23" t="str">
        <f t="shared" si="26"/>
        <v xml:space="preserve"> </v>
      </c>
      <c r="O328" s="24">
        <f t="shared" si="29"/>
        <v>0</v>
      </c>
      <c r="P328" s="28"/>
      <c r="Q328" s="28"/>
      <c r="R328" s="63">
        <f t="shared" si="30"/>
        <v>0</v>
      </c>
      <c r="S328" s="67" t="str">
        <f t="shared" si="27"/>
        <v/>
      </c>
      <c r="T328" s="25" t="str">
        <f>IF(R328&gt;0,IF(R328&gt;O328,"Fail",""),IF(F328="Vacant","",""))</f>
        <v/>
      </c>
      <c r="U328" s="85"/>
      <c r="V328" s="85"/>
      <c r="W328" s="85"/>
      <c r="X328" s="70"/>
      <c r="Y328" s="214"/>
      <c r="AA328" s="71">
        <f>IF(I328=1.5,$M$7,IF(I328=2.5,$N$7,IF(I328=3.5,$O$7,IF(I328=4.5,$P$7,IF(I328=5.5,$Q$7,IF(I328=6.5,$R$7,IF(I328=7.5,$S$7,IF(I328=8.5,$T$7,0))))))))</f>
        <v>0</v>
      </c>
      <c r="AB328" s="18">
        <f>IF(I328=1,$M$6,IF(I328=2,$N$6,IF(I328=3,$O$6,IF(I328=4,$P$6,IF(I328=5,$Q$6,IF(I328=6,$R$6,IF(I328=7,$S$6,IF(I328=8,$T$6,AA328))))))))</f>
        <v>0</v>
      </c>
      <c r="AC328" s="16">
        <f>IF(J328=1,$M$6,IF(J328=2,$N$6,IF(J328=3,$O$6,IF(J328=4,$P$6,IF(J328=5,$Q$6,IF(J328=6,$R$6,IF(J328=7,$S$6,IF(J328=8,$T$6,0))))))))</f>
        <v>0</v>
      </c>
      <c r="AD328" s="16">
        <f>(K328*AB328)</f>
        <v>0</v>
      </c>
    </row>
    <row r="329" spans="1:30" ht="12.75" customHeight="1" x14ac:dyDescent="0.4">
      <c r="A329" s="79">
        <f t="shared" si="31"/>
        <v>318</v>
      </c>
      <c r="B329" s="27"/>
      <c r="C329" s="126"/>
      <c r="D329" s="127"/>
      <c r="E329" s="127"/>
      <c r="F329" s="128"/>
      <c r="G329" s="82"/>
      <c r="H329" s="27"/>
      <c r="I329" s="64">
        <f t="shared" si="28"/>
        <v>0</v>
      </c>
      <c r="J329" s="112"/>
      <c r="K329" s="33"/>
      <c r="L329" s="110"/>
      <c r="M329" s="15">
        <f>IF(OR(C329="VACANT",K329=0),0,(L329/AC329))</f>
        <v>0</v>
      </c>
      <c r="N329" s="23" t="str">
        <f t="shared" si="26"/>
        <v xml:space="preserve"> </v>
      </c>
      <c r="O329" s="24">
        <f t="shared" si="29"/>
        <v>0</v>
      </c>
      <c r="P329" s="28"/>
      <c r="Q329" s="28"/>
      <c r="R329" s="63">
        <f t="shared" si="30"/>
        <v>0</v>
      </c>
      <c r="S329" s="67" t="str">
        <f t="shared" si="27"/>
        <v/>
      </c>
      <c r="T329" s="25" t="str">
        <f>IF(R329&gt;0,IF(R329&gt;O329,"Fail",""),IF(F329="Vacant","",""))</f>
        <v/>
      </c>
      <c r="U329" s="85"/>
      <c r="V329" s="85"/>
      <c r="W329" s="85"/>
      <c r="X329" s="70"/>
      <c r="Y329" s="214"/>
      <c r="AA329" s="71">
        <f>IF(I329=1.5,$M$7,IF(I329=2.5,$N$7,IF(I329=3.5,$O$7,IF(I329=4.5,$P$7,IF(I329=5.5,$Q$7,IF(I329=6.5,$R$7,IF(I329=7.5,$S$7,IF(I329=8.5,$T$7,0))))))))</f>
        <v>0</v>
      </c>
      <c r="AB329" s="18">
        <f>IF(I329=1,$M$6,IF(I329=2,$N$6,IF(I329=3,$O$6,IF(I329=4,$P$6,IF(I329=5,$Q$6,IF(I329=6,$R$6,IF(I329=7,$S$6,IF(I329=8,$T$6,AA329))))))))</f>
        <v>0</v>
      </c>
      <c r="AC329" s="16">
        <f>IF(J329=1,$M$6,IF(J329=2,$N$6,IF(J329=3,$O$6,IF(J329=4,$P$6,IF(J329=5,$Q$6,IF(J329=6,$R$6,IF(J329=7,$S$6,IF(J329=8,$T$6,0))))))))</f>
        <v>0</v>
      </c>
      <c r="AD329" s="16">
        <f>(K329*AB329)</f>
        <v>0</v>
      </c>
    </row>
    <row r="330" spans="1:30" ht="12.75" customHeight="1" x14ac:dyDescent="0.4">
      <c r="A330" s="79">
        <f t="shared" si="31"/>
        <v>319</v>
      </c>
      <c r="B330" s="27"/>
      <c r="C330" s="126"/>
      <c r="D330" s="127"/>
      <c r="E330" s="127"/>
      <c r="F330" s="128"/>
      <c r="G330" s="82"/>
      <c r="H330" s="27"/>
      <c r="I330" s="64">
        <f t="shared" si="28"/>
        <v>0</v>
      </c>
      <c r="J330" s="112"/>
      <c r="K330" s="33"/>
      <c r="L330" s="110"/>
      <c r="M330" s="15">
        <f>IF(OR(C330="VACANT",K330=0),0,(L330/AC330))</f>
        <v>0</v>
      </c>
      <c r="N330" s="23" t="str">
        <f t="shared" si="26"/>
        <v xml:space="preserve"> </v>
      </c>
      <c r="O330" s="24">
        <f t="shared" si="29"/>
        <v>0</v>
      </c>
      <c r="P330" s="28"/>
      <c r="Q330" s="28"/>
      <c r="R330" s="63">
        <f t="shared" si="30"/>
        <v>0</v>
      </c>
      <c r="S330" s="67" t="str">
        <f t="shared" si="27"/>
        <v/>
      </c>
      <c r="T330" s="25" t="str">
        <f>IF(R330&gt;0,IF(R330&gt;O330,"Fail",""),IF(F330="Vacant","",""))</f>
        <v/>
      </c>
      <c r="U330" s="85"/>
      <c r="V330" s="85"/>
      <c r="W330" s="85"/>
      <c r="X330" s="70"/>
      <c r="Y330" s="214"/>
      <c r="AA330" s="71">
        <f>IF(I330=1.5,$M$7,IF(I330=2.5,$N$7,IF(I330=3.5,$O$7,IF(I330=4.5,$P$7,IF(I330=5.5,$Q$7,IF(I330=6.5,$R$7,IF(I330=7.5,$S$7,IF(I330=8.5,$T$7,0))))))))</f>
        <v>0</v>
      </c>
      <c r="AB330" s="18">
        <f>IF(I330=1,$M$6,IF(I330=2,$N$6,IF(I330=3,$O$6,IF(I330=4,$P$6,IF(I330=5,$Q$6,IF(I330=6,$R$6,IF(I330=7,$S$6,IF(I330=8,$T$6,AA330))))))))</f>
        <v>0</v>
      </c>
      <c r="AC330" s="16">
        <f>IF(J330=1,$M$6,IF(J330=2,$N$6,IF(J330=3,$O$6,IF(J330=4,$P$6,IF(J330=5,$Q$6,IF(J330=6,$R$6,IF(J330=7,$S$6,IF(J330=8,$T$6,0))))))))</f>
        <v>0</v>
      </c>
      <c r="AD330" s="16">
        <f>(K330*AB330)</f>
        <v>0</v>
      </c>
    </row>
    <row r="331" spans="1:30" ht="12.75" customHeight="1" x14ac:dyDescent="0.4">
      <c r="A331" s="79">
        <f t="shared" si="31"/>
        <v>320</v>
      </c>
      <c r="B331" s="27"/>
      <c r="C331" s="126"/>
      <c r="D331" s="127"/>
      <c r="E331" s="127"/>
      <c r="F331" s="128"/>
      <c r="G331" s="82"/>
      <c r="H331" s="27"/>
      <c r="I331" s="64">
        <f t="shared" si="28"/>
        <v>0</v>
      </c>
      <c r="J331" s="112"/>
      <c r="K331" s="33"/>
      <c r="L331" s="110"/>
      <c r="M331" s="15">
        <f>IF(OR(C331="VACANT",K331=0),0,(L331/AC331))</f>
        <v>0</v>
      </c>
      <c r="N331" s="23" t="str">
        <f t="shared" si="26"/>
        <v xml:space="preserve"> </v>
      </c>
      <c r="O331" s="24">
        <f t="shared" si="29"/>
        <v>0</v>
      </c>
      <c r="P331" s="28"/>
      <c r="Q331" s="28"/>
      <c r="R331" s="63">
        <f t="shared" si="30"/>
        <v>0</v>
      </c>
      <c r="S331" s="67" t="str">
        <f t="shared" si="27"/>
        <v/>
      </c>
      <c r="T331" s="25" t="str">
        <f>IF(R331&gt;0,IF(R331&gt;O331,"Fail",""),IF(F331="Vacant","",""))</f>
        <v/>
      </c>
      <c r="U331" s="85"/>
      <c r="V331" s="85"/>
      <c r="W331" s="85"/>
      <c r="X331" s="70"/>
      <c r="Y331" s="214"/>
      <c r="AA331" s="71">
        <f>IF(I331=1.5,$M$7,IF(I331=2.5,$N$7,IF(I331=3.5,$O$7,IF(I331=4.5,$P$7,IF(I331=5.5,$Q$7,IF(I331=6.5,$R$7,IF(I331=7.5,$S$7,IF(I331=8.5,$T$7,0))))))))</f>
        <v>0</v>
      </c>
      <c r="AB331" s="18">
        <f>IF(I331=1,$M$6,IF(I331=2,$N$6,IF(I331=3,$O$6,IF(I331=4,$P$6,IF(I331=5,$Q$6,IF(I331=6,$R$6,IF(I331=7,$S$6,IF(I331=8,$T$6,AA331))))))))</f>
        <v>0</v>
      </c>
      <c r="AC331" s="16">
        <f>IF(J331=1,$M$6,IF(J331=2,$N$6,IF(J331=3,$O$6,IF(J331=4,$P$6,IF(J331=5,$Q$6,IF(J331=6,$R$6,IF(J331=7,$S$6,IF(J331=8,$T$6,0))))))))</f>
        <v>0</v>
      </c>
      <c r="AD331" s="16">
        <f>(K331*AB331)</f>
        <v>0</v>
      </c>
    </row>
    <row r="332" spans="1:30" ht="12.75" customHeight="1" x14ac:dyDescent="0.4">
      <c r="A332" s="79">
        <f t="shared" si="31"/>
        <v>321</v>
      </c>
      <c r="B332" s="27"/>
      <c r="C332" s="126"/>
      <c r="D332" s="127"/>
      <c r="E332" s="127"/>
      <c r="F332" s="128"/>
      <c r="G332" s="82"/>
      <c r="H332" s="27"/>
      <c r="I332" s="64">
        <f t="shared" si="28"/>
        <v>0</v>
      </c>
      <c r="J332" s="112"/>
      <c r="K332" s="33"/>
      <c r="L332" s="110"/>
      <c r="M332" s="15">
        <f>IF(OR(C332="VACANT",K332=0),0,(L332/AC332))</f>
        <v>0</v>
      </c>
      <c r="N332" s="23" t="str">
        <f t="shared" ref="N332:N395" si="32">IF(K332&lt;=0.5,IF(M332&gt;0.5,"Fail"," "),IF(K332&lt;=0.8,IF(M332&gt;0.8,"Fail"," ")," "))</f>
        <v xml:space="preserve"> </v>
      </c>
      <c r="O332" s="24">
        <f t="shared" si="29"/>
        <v>0</v>
      </c>
      <c r="P332" s="28"/>
      <c r="Q332" s="28"/>
      <c r="R332" s="63">
        <f t="shared" si="30"/>
        <v>0</v>
      </c>
      <c r="S332" s="67" t="str">
        <f t="shared" ref="S332:S395" si="33">IF(J332&gt;0,IF(R332*12&gt;L332,"Fail",""),"")</f>
        <v/>
      </c>
      <c r="T332" s="25" t="str">
        <f>IF(R332&gt;0,IF(R332&gt;O332,"Fail",""),IF(F332="Vacant","",""))</f>
        <v/>
      </c>
      <c r="U332" s="85"/>
      <c r="V332" s="85"/>
      <c r="W332" s="85"/>
      <c r="X332" s="70"/>
      <c r="Y332" s="214"/>
      <c r="AA332" s="71">
        <f>IF(I332=1.5,$M$7,IF(I332=2.5,$N$7,IF(I332=3.5,$O$7,IF(I332=4.5,$P$7,IF(I332=5.5,$Q$7,IF(I332=6.5,$R$7,IF(I332=7.5,$S$7,IF(I332=8.5,$T$7,0))))))))</f>
        <v>0</v>
      </c>
      <c r="AB332" s="18">
        <f>IF(I332=1,$M$6,IF(I332=2,$N$6,IF(I332=3,$O$6,IF(I332=4,$P$6,IF(I332=5,$Q$6,IF(I332=6,$R$6,IF(I332=7,$S$6,IF(I332=8,$T$6,AA332))))))))</f>
        <v>0</v>
      </c>
      <c r="AC332" s="16">
        <f>IF(J332=1,$M$6,IF(J332=2,$N$6,IF(J332=3,$O$6,IF(J332=4,$P$6,IF(J332=5,$Q$6,IF(J332=6,$R$6,IF(J332=7,$S$6,IF(J332=8,$T$6,0))))))))</f>
        <v>0</v>
      </c>
      <c r="AD332" s="16">
        <f>(K332*AB332)</f>
        <v>0</v>
      </c>
    </row>
    <row r="333" spans="1:30" ht="12.75" customHeight="1" x14ac:dyDescent="0.4">
      <c r="A333" s="79">
        <f t="shared" si="31"/>
        <v>322</v>
      </c>
      <c r="B333" s="27"/>
      <c r="C333" s="126"/>
      <c r="D333" s="127"/>
      <c r="E333" s="127"/>
      <c r="F333" s="128"/>
      <c r="G333" s="82"/>
      <c r="H333" s="27"/>
      <c r="I333" s="64">
        <f t="shared" ref="I333:I396" si="34">IF(C333&lt;&gt;"",IF(H333&lt;1,1,(H333*1.5)),0)</f>
        <v>0</v>
      </c>
      <c r="J333" s="112"/>
      <c r="K333" s="33"/>
      <c r="L333" s="110"/>
      <c r="M333" s="15">
        <f>IF(OR(C333="VACANT",K333=0),0,(L333/AC333))</f>
        <v>0</v>
      </c>
      <c r="N333" s="23" t="str">
        <f t="shared" si="32"/>
        <v xml:space="preserve"> </v>
      </c>
      <c r="O333" s="24">
        <f t="shared" ref="O333:O396" si="35">+AD333/12*0.3</f>
        <v>0</v>
      </c>
      <c r="P333" s="28"/>
      <c r="Q333" s="28"/>
      <c r="R333" s="63">
        <f t="shared" ref="R333:R396" si="36">P333-Q333</f>
        <v>0</v>
      </c>
      <c r="S333" s="67" t="str">
        <f t="shared" si="33"/>
        <v/>
      </c>
      <c r="T333" s="25" t="str">
        <f>IF(R333&gt;0,IF(R333&gt;O333,"Fail",""),IF(F333="Vacant","",""))</f>
        <v/>
      </c>
      <c r="U333" s="85"/>
      <c r="V333" s="85"/>
      <c r="W333" s="85"/>
      <c r="X333" s="70"/>
      <c r="Y333" s="214"/>
      <c r="AA333" s="71">
        <f>IF(I333=1.5,$M$7,IF(I333=2.5,$N$7,IF(I333=3.5,$O$7,IF(I333=4.5,$P$7,IF(I333=5.5,$Q$7,IF(I333=6.5,$R$7,IF(I333=7.5,$S$7,IF(I333=8.5,$T$7,0))))))))</f>
        <v>0</v>
      </c>
      <c r="AB333" s="18">
        <f>IF(I333=1,$M$6,IF(I333=2,$N$6,IF(I333=3,$O$6,IF(I333=4,$P$6,IF(I333=5,$Q$6,IF(I333=6,$R$6,IF(I333=7,$S$6,IF(I333=8,$T$6,AA333))))))))</f>
        <v>0</v>
      </c>
      <c r="AC333" s="16">
        <f>IF(J333=1,$M$6,IF(J333=2,$N$6,IF(J333=3,$O$6,IF(J333=4,$P$6,IF(J333=5,$Q$6,IF(J333=6,$R$6,IF(J333=7,$S$6,IF(J333=8,$T$6,0))))))))</f>
        <v>0</v>
      </c>
      <c r="AD333" s="16">
        <f>(K333*AB333)</f>
        <v>0</v>
      </c>
    </row>
    <row r="334" spans="1:30" ht="12.75" customHeight="1" x14ac:dyDescent="0.4">
      <c r="A334" s="79">
        <f t="shared" ref="A334:A397" si="37">A333+1</f>
        <v>323</v>
      </c>
      <c r="B334" s="27"/>
      <c r="C334" s="126"/>
      <c r="D334" s="127"/>
      <c r="E334" s="127"/>
      <c r="F334" s="128"/>
      <c r="G334" s="82"/>
      <c r="H334" s="27"/>
      <c r="I334" s="64">
        <f t="shared" si="34"/>
        <v>0</v>
      </c>
      <c r="J334" s="112"/>
      <c r="K334" s="33"/>
      <c r="L334" s="110"/>
      <c r="M334" s="15">
        <f>IF(OR(C334="VACANT",K334=0),0,(L334/AC334))</f>
        <v>0</v>
      </c>
      <c r="N334" s="23" t="str">
        <f t="shared" si="32"/>
        <v xml:space="preserve"> </v>
      </c>
      <c r="O334" s="24">
        <f t="shared" si="35"/>
        <v>0</v>
      </c>
      <c r="P334" s="28"/>
      <c r="Q334" s="28"/>
      <c r="R334" s="63">
        <f t="shared" si="36"/>
        <v>0</v>
      </c>
      <c r="S334" s="67" t="str">
        <f t="shared" si="33"/>
        <v/>
      </c>
      <c r="T334" s="25" t="str">
        <f>IF(R334&gt;0,IF(R334&gt;O334,"Fail",""),IF(F334="Vacant","",""))</f>
        <v/>
      </c>
      <c r="U334" s="85"/>
      <c r="V334" s="85"/>
      <c r="W334" s="85"/>
      <c r="X334" s="70"/>
      <c r="Y334" s="214"/>
      <c r="AA334" s="71">
        <f>IF(I334=1.5,$M$7,IF(I334=2.5,$N$7,IF(I334=3.5,$O$7,IF(I334=4.5,$P$7,IF(I334=5.5,$Q$7,IF(I334=6.5,$R$7,IF(I334=7.5,$S$7,IF(I334=8.5,$T$7,0))))))))</f>
        <v>0</v>
      </c>
      <c r="AB334" s="18">
        <f>IF(I334=1,$M$6,IF(I334=2,$N$6,IF(I334=3,$O$6,IF(I334=4,$P$6,IF(I334=5,$Q$6,IF(I334=6,$R$6,IF(I334=7,$S$6,IF(I334=8,$T$6,AA334))))))))</f>
        <v>0</v>
      </c>
      <c r="AC334" s="16">
        <f>IF(J334=1,$M$6,IF(J334=2,$N$6,IF(J334=3,$O$6,IF(J334=4,$P$6,IF(J334=5,$Q$6,IF(J334=6,$R$6,IF(J334=7,$S$6,IF(J334=8,$T$6,0))))))))</f>
        <v>0</v>
      </c>
      <c r="AD334" s="16">
        <f>(K334*AB334)</f>
        <v>0</v>
      </c>
    </row>
    <row r="335" spans="1:30" ht="12.75" customHeight="1" x14ac:dyDescent="0.4">
      <c r="A335" s="79">
        <f t="shared" si="37"/>
        <v>324</v>
      </c>
      <c r="B335" s="27"/>
      <c r="C335" s="126"/>
      <c r="D335" s="127"/>
      <c r="E335" s="127"/>
      <c r="F335" s="128"/>
      <c r="G335" s="82"/>
      <c r="H335" s="27"/>
      <c r="I335" s="64">
        <f t="shared" si="34"/>
        <v>0</v>
      </c>
      <c r="J335" s="112"/>
      <c r="K335" s="33"/>
      <c r="L335" s="110"/>
      <c r="M335" s="15">
        <f>IF(OR(C335="VACANT",K335=0),0,(L335/AC335))</f>
        <v>0</v>
      </c>
      <c r="N335" s="23" t="str">
        <f t="shared" si="32"/>
        <v xml:space="preserve"> </v>
      </c>
      <c r="O335" s="24">
        <f t="shared" si="35"/>
        <v>0</v>
      </c>
      <c r="P335" s="28"/>
      <c r="Q335" s="28"/>
      <c r="R335" s="63">
        <f t="shared" si="36"/>
        <v>0</v>
      </c>
      <c r="S335" s="67" t="str">
        <f t="shared" si="33"/>
        <v/>
      </c>
      <c r="T335" s="25" t="str">
        <f>IF(R335&gt;0,IF(R335&gt;O335,"Fail",""),IF(F335="Vacant","",""))</f>
        <v/>
      </c>
      <c r="U335" s="85"/>
      <c r="V335" s="85"/>
      <c r="W335" s="85"/>
      <c r="X335" s="70"/>
      <c r="Y335" s="214"/>
      <c r="AA335" s="71">
        <f>IF(I335=1.5,$M$7,IF(I335=2.5,$N$7,IF(I335=3.5,$O$7,IF(I335=4.5,$P$7,IF(I335=5.5,$Q$7,IF(I335=6.5,$R$7,IF(I335=7.5,$S$7,IF(I335=8.5,$T$7,0))))))))</f>
        <v>0</v>
      </c>
      <c r="AB335" s="18">
        <f>IF(I335=1,$M$6,IF(I335=2,$N$6,IF(I335=3,$O$6,IF(I335=4,$P$6,IF(I335=5,$Q$6,IF(I335=6,$R$6,IF(I335=7,$S$6,IF(I335=8,$T$6,AA335))))))))</f>
        <v>0</v>
      </c>
      <c r="AC335" s="16">
        <f>IF(J335=1,$M$6,IF(J335=2,$N$6,IF(J335=3,$O$6,IF(J335=4,$P$6,IF(J335=5,$Q$6,IF(J335=6,$R$6,IF(J335=7,$S$6,IF(J335=8,$T$6,0))))))))</f>
        <v>0</v>
      </c>
      <c r="AD335" s="16">
        <f>(K335*AB335)</f>
        <v>0</v>
      </c>
    </row>
    <row r="336" spans="1:30" ht="12.75" customHeight="1" x14ac:dyDescent="0.4">
      <c r="A336" s="79">
        <f t="shared" si="37"/>
        <v>325</v>
      </c>
      <c r="B336" s="27"/>
      <c r="C336" s="126"/>
      <c r="D336" s="127"/>
      <c r="E336" s="127"/>
      <c r="F336" s="128"/>
      <c r="G336" s="82"/>
      <c r="H336" s="27"/>
      <c r="I336" s="64">
        <f t="shared" si="34"/>
        <v>0</v>
      </c>
      <c r="J336" s="112"/>
      <c r="K336" s="33"/>
      <c r="L336" s="110"/>
      <c r="M336" s="15">
        <f>IF(OR(C336="VACANT",K336=0),0,(L336/AC336))</f>
        <v>0</v>
      </c>
      <c r="N336" s="23" t="str">
        <f t="shared" si="32"/>
        <v xml:space="preserve"> </v>
      </c>
      <c r="O336" s="24">
        <f t="shared" si="35"/>
        <v>0</v>
      </c>
      <c r="P336" s="28"/>
      <c r="Q336" s="28"/>
      <c r="R336" s="63">
        <f t="shared" si="36"/>
        <v>0</v>
      </c>
      <c r="S336" s="67" t="str">
        <f t="shared" si="33"/>
        <v/>
      </c>
      <c r="T336" s="25" t="str">
        <f>IF(R336&gt;0,IF(R336&gt;O336,"Fail",""),IF(F336="Vacant","",""))</f>
        <v/>
      </c>
      <c r="U336" s="85"/>
      <c r="V336" s="85"/>
      <c r="W336" s="85"/>
      <c r="X336" s="70"/>
      <c r="Y336" s="214"/>
      <c r="AA336" s="71">
        <f>IF(I336=1.5,$M$7,IF(I336=2.5,$N$7,IF(I336=3.5,$O$7,IF(I336=4.5,$P$7,IF(I336=5.5,$Q$7,IF(I336=6.5,$R$7,IF(I336=7.5,$S$7,IF(I336=8.5,$T$7,0))))))))</f>
        <v>0</v>
      </c>
      <c r="AB336" s="18">
        <f>IF(I336=1,$M$6,IF(I336=2,$N$6,IF(I336=3,$O$6,IF(I336=4,$P$6,IF(I336=5,$Q$6,IF(I336=6,$R$6,IF(I336=7,$S$6,IF(I336=8,$T$6,AA336))))))))</f>
        <v>0</v>
      </c>
      <c r="AC336" s="16">
        <f>IF(J336=1,$M$6,IF(J336=2,$N$6,IF(J336=3,$O$6,IF(J336=4,$P$6,IF(J336=5,$Q$6,IF(J336=6,$R$6,IF(J336=7,$S$6,IF(J336=8,$T$6,0))))))))</f>
        <v>0</v>
      </c>
      <c r="AD336" s="16">
        <f>(K336*AB336)</f>
        <v>0</v>
      </c>
    </row>
    <row r="337" spans="1:30" ht="12.75" customHeight="1" x14ac:dyDescent="0.4">
      <c r="A337" s="79">
        <f t="shared" si="37"/>
        <v>326</v>
      </c>
      <c r="B337" s="27"/>
      <c r="C337" s="126"/>
      <c r="D337" s="127"/>
      <c r="E337" s="127"/>
      <c r="F337" s="128"/>
      <c r="G337" s="82"/>
      <c r="H337" s="27"/>
      <c r="I337" s="64">
        <f t="shared" si="34"/>
        <v>0</v>
      </c>
      <c r="J337" s="112"/>
      <c r="K337" s="33"/>
      <c r="L337" s="110"/>
      <c r="M337" s="15">
        <f>IF(OR(C337="VACANT",K337=0),0,(L337/AC337))</f>
        <v>0</v>
      </c>
      <c r="N337" s="23" t="str">
        <f t="shared" si="32"/>
        <v xml:space="preserve"> </v>
      </c>
      <c r="O337" s="24">
        <f t="shared" si="35"/>
        <v>0</v>
      </c>
      <c r="P337" s="28"/>
      <c r="Q337" s="28"/>
      <c r="R337" s="63">
        <f t="shared" si="36"/>
        <v>0</v>
      </c>
      <c r="S337" s="67" t="str">
        <f t="shared" si="33"/>
        <v/>
      </c>
      <c r="T337" s="25" t="str">
        <f>IF(R337&gt;0,IF(R337&gt;O337,"Fail",""),IF(F337="Vacant","",""))</f>
        <v/>
      </c>
      <c r="U337" s="85"/>
      <c r="V337" s="85"/>
      <c r="W337" s="85"/>
      <c r="X337" s="70"/>
      <c r="Y337" s="214"/>
      <c r="AA337" s="71">
        <f>IF(I337=1.5,$M$7,IF(I337=2.5,$N$7,IF(I337=3.5,$O$7,IF(I337=4.5,$P$7,IF(I337=5.5,$Q$7,IF(I337=6.5,$R$7,IF(I337=7.5,$S$7,IF(I337=8.5,$T$7,0))))))))</f>
        <v>0</v>
      </c>
      <c r="AB337" s="18">
        <f>IF(I337=1,$M$6,IF(I337=2,$N$6,IF(I337=3,$O$6,IF(I337=4,$P$6,IF(I337=5,$Q$6,IF(I337=6,$R$6,IF(I337=7,$S$6,IF(I337=8,$T$6,AA337))))))))</f>
        <v>0</v>
      </c>
      <c r="AC337" s="16">
        <f>IF(J337=1,$M$6,IF(J337=2,$N$6,IF(J337=3,$O$6,IF(J337=4,$P$6,IF(J337=5,$Q$6,IF(J337=6,$R$6,IF(J337=7,$S$6,IF(J337=8,$T$6,0))))))))</f>
        <v>0</v>
      </c>
      <c r="AD337" s="16">
        <f>(K337*AB337)</f>
        <v>0</v>
      </c>
    </row>
    <row r="338" spans="1:30" ht="12.75" customHeight="1" x14ac:dyDescent="0.4">
      <c r="A338" s="79">
        <f t="shared" si="37"/>
        <v>327</v>
      </c>
      <c r="B338" s="27"/>
      <c r="C338" s="126"/>
      <c r="D338" s="127"/>
      <c r="E338" s="127"/>
      <c r="F338" s="128"/>
      <c r="G338" s="82"/>
      <c r="H338" s="27"/>
      <c r="I338" s="64">
        <f t="shared" si="34"/>
        <v>0</v>
      </c>
      <c r="J338" s="112"/>
      <c r="K338" s="33"/>
      <c r="L338" s="110"/>
      <c r="M338" s="15">
        <f>IF(OR(C338="VACANT",K338=0),0,(L338/AC338))</f>
        <v>0</v>
      </c>
      <c r="N338" s="23" t="str">
        <f t="shared" si="32"/>
        <v xml:space="preserve"> </v>
      </c>
      <c r="O338" s="24">
        <f t="shared" si="35"/>
        <v>0</v>
      </c>
      <c r="P338" s="28"/>
      <c r="Q338" s="28"/>
      <c r="R338" s="63">
        <f t="shared" si="36"/>
        <v>0</v>
      </c>
      <c r="S338" s="67" t="str">
        <f t="shared" si="33"/>
        <v/>
      </c>
      <c r="T338" s="25" t="str">
        <f>IF(R338&gt;0,IF(R338&gt;O338,"Fail",""),IF(F338="Vacant","",""))</f>
        <v/>
      </c>
      <c r="U338" s="85"/>
      <c r="V338" s="85"/>
      <c r="W338" s="85"/>
      <c r="X338" s="70"/>
      <c r="Y338" s="214"/>
      <c r="AA338" s="71">
        <f>IF(I338=1.5,$M$7,IF(I338=2.5,$N$7,IF(I338=3.5,$O$7,IF(I338=4.5,$P$7,IF(I338=5.5,$Q$7,IF(I338=6.5,$R$7,IF(I338=7.5,$S$7,IF(I338=8.5,$T$7,0))))))))</f>
        <v>0</v>
      </c>
      <c r="AB338" s="18">
        <f>IF(I338=1,$M$6,IF(I338=2,$N$6,IF(I338=3,$O$6,IF(I338=4,$P$6,IF(I338=5,$Q$6,IF(I338=6,$R$6,IF(I338=7,$S$6,IF(I338=8,$T$6,AA338))))))))</f>
        <v>0</v>
      </c>
      <c r="AC338" s="16">
        <f>IF(J338=1,$M$6,IF(J338=2,$N$6,IF(J338=3,$O$6,IF(J338=4,$P$6,IF(J338=5,$Q$6,IF(J338=6,$R$6,IF(J338=7,$S$6,IF(J338=8,$T$6,0))))))))</f>
        <v>0</v>
      </c>
      <c r="AD338" s="16">
        <f>(K338*AB338)</f>
        <v>0</v>
      </c>
    </row>
    <row r="339" spans="1:30" ht="12.75" customHeight="1" x14ac:dyDescent="0.4">
      <c r="A339" s="79">
        <f t="shared" si="37"/>
        <v>328</v>
      </c>
      <c r="B339" s="27"/>
      <c r="C339" s="126"/>
      <c r="D339" s="127"/>
      <c r="E339" s="127"/>
      <c r="F339" s="128"/>
      <c r="G339" s="82"/>
      <c r="H339" s="27"/>
      <c r="I339" s="64">
        <f t="shared" si="34"/>
        <v>0</v>
      </c>
      <c r="J339" s="112"/>
      <c r="K339" s="33"/>
      <c r="L339" s="110"/>
      <c r="M339" s="15">
        <f>IF(OR(C339="VACANT",K339=0),0,(L339/AC339))</f>
        <v>0</v>
      </c>
      <c r="N339" s="23" t="str">
        <f t="shared" si="32"/>
        <v xml:space="preserve"> </v>
      </c>
      <c r="O339" s="24">
        <f t="shared" si="35"/>
        <v>0</v>
      </c>
      <c r="P339" s="28"/>
      <c r="Q339" s="28"/>
      <c r="R339" s="63">
        <f t="shared" si="36"/>
        <v>0</v>
      </c>
      <c r="S339" s="67" t="str">
        <f t="shared" si="33"/>
        <v/>
      </c>
      <c r="T339" s="25" t="str">
        <f>IF(R339&gt;0,IF(R339&gt;O339,"Fail",""),IF(F339="Vacant","",""))</f>
        <v/>
      </c>
      <c r="U339" s="85"/>
      <c r="V339" s="85"/>
      <c r="W339" s="85"/>
      <c r="X339" s="70"/>
      <c r="Y339" s="214"/>
      <c r="AA339" s="71">
        <f>IF(I339=1.5,$M$7,IF(I339=2.5,$N$7,IF(I339=3.5,$O$7,IF(I339=4.5,$P$7,IF(I339=5.5,$Q$7,IF(I339=6.5,$R$7,IF(I339=7.5,$S$7,IF(I339=8.5,$T$7,0))))))))</f>
        <v>0</v>
      </c>
      <c r="AB339" s="18">
        <f>IF(I339=1,$M$6,IF(I339=2,$N$6,IF(I339=3,$O$6,IF(I339=4,$P$6,IF(I339=5,$Q$6,IF(I339=6,$R$6,IF(I339=7,$S$6,IF(I339=8,$T$6,AA339))))))))</f>
        <v>0</v>
      </c>
      <c r="AC339" s="16">
        <f>IF(J339=1,$M$6,IF(J339=2,$N$6,IF(J339=3,$O$6,IF(J339=4,$P$6,IF(J339=5,$Q$6,IF(J339=6,$R$6,IF(J339=7,$S$6,IF(J339=8,$T$6,0))))))))</f>
        <v>0</v>
      </c>
      <c r="AD339" s="16">
        <f>(K339*AB339)</f>
        <v>0</v>
      </c>
    </row>
    <row r="340" spans="1:30" ht="12.75" customHeight="1" x14ac:dyDescent="0.4">
      <c r="A340" s="79">
        <f t="shared" si="37"/>
        <v>329</v>
      </c>
      <c r="B340" s="27"/>
      <c r="C340" s="126"/>
      <c r="D340" s="127"/>
      <c r="E340" s="127"/>
      <c r="F340" s="128"/>
      <c r="G340" s="82"/>
      <c r="H340" s="27"/>
      <c r="I340" s="64">
        <f t="shared" si="34"/>
        <v>0</v>
      </c>
      <c r="J340" s="112"/>
      <c r="K340" s="33"/>
      <c r="L340" s="110"/>
      <c r="M340" s="15">
        <f>IF(OR(C340="VACANT",K340=0),0,(L340/AC340))</f>
        <v>0</v>
      </c>
      <c r="N340" s="23" t="str">
        <f t="shared" si="32"/>
        <v xml:space="preserve"> </v>
      </c>
      <c r="O340" s="24">
        <f t="shared" si="35"/>
        <v>0</v>
      </c>
      <c r="P340" s="28"/>
      <c r="Q340" s="28"/>
      <c r="R340" s="63">
        <f t="shared" si="36"/>
        <v>0</v>
      </c>
      <c r="S340" s="67" t="str">
        <f t="shared" si="33"/>
        <v/>
      </c>
      <c r="T340" s="25" t="str">
        <f>IF(R340&gt;0,IF(R340&gt;O340,"Fail",""),IF(F340="Vacant","",""))</f>
        <v/>
      </c>
      <c r="U340" s="85"/>
      <c r="V340" s="85"/>
      <c r="W340" s="85"/>
      <c r="X340" s="70"/>
      <c r="Y340" s="214"/>
      <c r="AA340" s="71">
        <f>IF(I340=1.5,$M$7,IF(I340=2.5,$N$7,IF(I340=3.5,$O$7,IF(I340=4.5,$P$7,IF(I340=5.5,$Q$7,IF(I340=6.5,$R$7,IF(I340=7.5,$S$7,IF(I340=8.5,$T$7,0))))))))</f>
        <v>0</v>
      </c>
      <c r="AB340" s="18">
        <f>IF(I340=1,$M$6,IF(I340=2,$N$6,IF(I340=3,$O$6,IF(I340=4,$P$6,IF(I340=5,$Q$6,IF(I340=6,$R$6,IF(I340=7,$S$6,IF(I340=8,$T$6,AA340))))))))</f>
        <v>0</v>
      </c>
      <c r="AC340" s="16">
        <f>IF(J340=1,$M$6,IF(J340=2,$N$6,IF(J340=3,$O$6,IF(J340=4,$P$6,IF(J340=5,$Q$6,IF(J340=6,$R$6,IF(J340=7,$S$6,IF(J340=8,$T$6,0))))))))</f>
        <v>0</v>
      </c>
      <c r="AD340" s="16">
        <f>(K340*AB340)</f>
        <v>0</v>
      </c>
    </row>
    <row r="341" spans="1:30" ht="12.75" customHeight="1" x14ac:dyDescent="0.4">
      <c r="A341" s="79">
        <f t="shared" si="37"/>
        <v>330</v>
      </c>
      <c r="B341" s="27"/>
      <c r="C341" s="126"/>
      <c r="D341" s="127"/>
      <c r="E341" s="127"/>
      <c r="F341" s="128"/>
      <c r="G341" s="82"/>
      <c r="H341" s="27"/>
      <c r="I341" s="64">
        <f t="shared" si="34"/>
        <v>0</v>
      </c>
      <c r="J341" s="112"/>
      <c r="K341" s="33"/>
      <c r="L341" s="110"/>
      <c r="M341" s="15">
        <f>IF(OR(C341="VACANT",K341=0),0,(L341/AC341))</f>
        <v>0</v>
      </c>
      <c r="N341" s="23" t="str">
        <f t="shared" si="32"/>
        <v xml:space="preserve"> </v>
      </c>
      <c r="O341" s="24">
        <f t="shared" si="35"/>
        <v>0</v>
      </c>
      <c r="P341" s="28"/>
      <c r="Q341" s="28"/>
      <c r="R341" s="63">
        <f t="shared" si="36"/>
        <v>0</v>
      </c>
      <c r="S341" s="67" t="str">
        <f t="shared" si="33"/>
        <v/>
      </c>
      <c r="T341" s="25" t="str">
        <f>IF(R341&gt;0,IF(R341&gt;O341,"Fail",""),IF(F341="Vacant","",""))</f>
        <v/>
      </c>
      <c r="U341" s="85"/>
      <c r="V341" s="85"/>
      <c r="W341" s="85"/>
      <c r="X341" s="70"/>
      <c r="Y341" s="214"/>
      <c r="AA341" s="71">
        <f>IF(I341=1.5,$M$7,IF(I341=2.5,$N$7,IF(I341=3.5,$O$7,IF(I341=4.5,$P$7,IF(I341=5.5,$Q$7,IF(I341=6.5,$R$7,IF(I341=7.5,$S$7,IF(I341=8.5,$T$7,0))))))))</f>
        <v>0</v>
      </c>
      <c r="AB341" s="18">
        <f>IF(I341=1,$M$6,IF(I341=2,$N$6,IF(I341=3,$O$6,IF(I341=4,$P$6,IF(I341=5,$Q$6,IF(I341=6,$R$6,IF(I341=7,$S$6,IF(I341=8,$T$6,AA341))))))))</f>
        <v>0</v>
      </c>
      <c r="AC341" s="16">
        <f>IF(J341=1,$M$6,IF(J341=2,$N$6,IF(J341=3,$O$6,IF(J341=4,$P$6,IF(J341=5,$Q$6,IF(J341=6,$R$6,IF(J341=7,$S$6,IF(J341=8,$T$6,0))))))))</f>
        <v>0</v>
      </c>
      <c r="AD341" s="16">
        <f>(K341*AB341)</f>
        <v>0</v>
      </c>
    </row>
    <row r="342" spans="1:30" ht="12.75" customHeight="1" x14ac:dyDescent="0.4">
      <c r="A342" s="79">
        <f t="shared" si="37"/>
        <v>331</v>
      </c>
      <c r="B342" s="27"/>
      <c r="C342" s="126"/>
      <c r="D342" s="127"/>
      <c r="E342" s="127"/>
      <c r="F342" s="128"/>
      <c r="G342" s="82"/>
      <c r="H342" s="27"/>
      <c r="I342" s="64">
        <f t="shared" si="34"/>
        <v>0</v>
      </c>
      <c r="J342" s="112"/>
      <c r="K342" s="33"/>
      <c r="L342" s="110"/>
      <c r="M342" s="15">
        <f>IF(OR(C342="VACANT",K342=0),0,(L342/AC342))</f>
        <v>0</v>
      </c>
      <c r="N342" s="23" t="str">
        <f t="shared" si="32"/>
        <v xml:space="preserve"> </v>
      </c>
      <c r="O342" s="24">
        <f t="shared" si="35"/>
        <v>0</v>
      </c>
      <c r="P342" s="28"/>
      <c r="Q342" s="28"/>
      <c r="R342" s="63">
        <f t="shared" si="36"/>
        <v>0</v>
      </c>
      <c r="S342" s="67" t="str">
        <f t="shared" si="33"/>
        <v/>
      </c>
      <c r="T342" s="25" t="str">
        <f>IF(R342&gt;0,IF(R342&gt;O342,"Fail",""),IF(F342="Vacant","",""))</f>
        <v/>
      </c>
      <c r="U342" s="85"/>
      <c r="V342" s="85"/>
      <c r="W342" s="85"/>
      <c r="X342" s="70"/>
      <c r="Y342" s="214"/>
      <c r="AA342" s="71">
        <f>IF(I342=1.5,$M$7,IF(I342=2.5,$N$7,IF(I342=3.5,$O$7,IF(I342=4.5,$P$7,IF(I342=5.5,$Q$7,IF(I342=6.5,$R$7,IF(I342=7.5,$S$7,IF(I342=8.5,$T$7,0))))))))</f>
        <v>0</v>
      </c>
      <c r="AB342" s="18">
        <f>IF(I342=1,$M$6,IF(I342=2,$N$6,IF(I342=3,$O$6,IF(I342=4,$P$6,IF(I342=5,$Q$6,IF(I342=6,$R$6,IF(I342=7,$S$6,IF(I342=8,$T$6,AA342))))))))</f>
        <v>0</v>
      </c>
      <c r="AC342" s="16">
        <f>IF(J342=1,$M$6,IF(J342=2,$N$6,IF(J342=3,$O$6,IF(J342=4,$P$6,IF(J342=5,$Q$6,IF(J342=6,$R$6,IF(J342=7,$S$6,IF(J342=8,$T$6,0))))))))</f>
        <v>0</v>
      </c>
      <c r="AD342" s="16">
        <f>(K342*AB342)</f>
        <v>0</v>
      </c>
    </row>
    <row r="343" spans="1:30" ht="12.75" customHeight="1" x14ac:dyDescent="0.4">
      <c r="A343" s="79">
        <f t="shared" si="37"/>
        <v>332</v>
      </c>
      <c r="B343" s="27"/>
      <c r="C343" s="126"/>
      <c r="D343" s="127"/>
      <c r="E343" s="127"/>
      <c r="F343" s="128"/>
      <c r="G343" s="82"/>
      <c r="H343" s="27"/>
      <c r="I343" s="64">
        <f t="shared" si="34"/>
        <v>0</v>
      </c>
      <c r="J343" s="112"/>
      <c r="K343" s="33"/>
      <c r="L343" s="110"/>
      <c r="M343" s="15">
        <f>IF(OR(C343="VACANT",K343=0),0,(L343/AC343))</f>
        <v>0</v>
      </c>
      <c r="N343" s="23" t="str">
        <f t="shared" si="32"/>
        <v xml:space="preserve"> </v>
      </c>
      <c r="O343" s="24">
        <f t="shared" si="35"/>
        <v>0</v>
      </c>
      <c r="P343" s="28"/>
      <c r="Q343" s="28"/>
      <c r="R343" s="63">
        <f t="shared" si="36"/>
        <v>0</v>
      </c>
      <c r="S343" s="67" t="str">
        <f t="shared" si="33"/>
        <v/>
      </c>
      <c r="T343" s="25" t="str">
        <f>IF(R343&gt;0,IF(R343&gt;O343,"Fail",""),IF(F343="Vacant","",""))</f>
        <v/>
      </c>
      <c r="U343" s="85"/>
      <c r="V343" s="85"/>
      <c r="W343" s="85"/>
      <c r="X343" s="70"/>
      <c r="Y343" s="214"/>
      <c r="AA343" s="71">
        <f>IF(I343=1.5,$M$7,IF(I343=2.5,$N$7,IF(I343=3.5,$O$7,IF(I343=4.5,$P$7,IF(I343=5.5,$Q$7,IF(I343=6.5,$R$7,IF(I343=7.5,$S$7,IF(I343=8.5,$T$7,0))))))))</f>
        <v>0</v>
      </c>
      <c r="AB343" s="18">
        <f>IF(I343=1,$M$6,IF(I343=2,$N$6,IF(I343=3,$O$6,IF(I343=4,$P$6,IF(I343=5,$Q$6,IF(I343=6,$R$6,IF(I343=7,$S$6,IF(I343=8,$T$6,AA343))))))))</f>
        <v>0</v>
      </c>
      <c r="AC343" s="16">
        <f>IF(J343=1,$M$6,IF(J343=2,$N$6,IF(J343=3,$O$6,IF(J343=4,$P$6,IF(J343=5,$Q$6,IF(J343=6,$R$6,IF(J343=7,$S$6,IF(J343=8,$T$6,0))))))))</f>
        <v>0</v>
      </c>
      <c r="AD343" s="16">
        <f>(K343*AB343)</f>
        <v>0</v>
      </c>
    </row>
    <row r="344" spans="1:30" ht="12.75" customHeight="1" x14ac:dyDescent="0.4">
      <c r="A344" s="79">
        <f t="shared" si="37"/>
        <v>333</v>
      </c>
      <c r="B344" s="27"/>
      <c r="C344" s="126"/>
      <c r="D344" s="127"/>
      <c r="E344" s="127"/>
      <c r="F344" s="128"/>
      <c r="G344" s="82"/>
      <c r="H344" s="27"/>
      <c r="I344" s="64">
        <f t="shared" si="34"/>
        <v>0</v>
      </c>
      <c r="J344" s="112"/>
      <c r="K344" s="33"/>
      <c r="L344" s="110"/>
      <c r="M344" s="15">
        <f>IF(OR(C344="VACANT",K344=0),0,(L344/AC344))</f>
        <v>0</v>
      </c>
      <c r="N344" s="23" t="str">
        <f t="shared" si="32"/>
        <v xml:space="preserve"> </v>
      </c>
      <c r="O344" s="24">
        <f t="shared" si="35"/>
        <v>0</v>
      </c>
      <c r="P344" s="28"/>
      <c r="Q344" s="28"/>
      <c r="R344" s="63">
        <f t="shared" si="36"/>
        <v>0</v>
      </c>
      <c r="S344" s="67" t="str">
        <f t="shared" si="33"/>
        <v/>
      </c>
      <c r="T344" s="25" t="str">
        <f>IF(R344&gt;0,IF(R344&gt;O344,"Fail",""),IF(F344="Vacant","",""))</f>
        <v/>
      </c>
      <c r="U344" s="85"/>
      <c r="V344" s="85"/>
      <c r="W344" s="85"/>
      <c r="X344" s="70"/>
      <c r="Y344" s="214"/>
      <c r="AA344" s="71">
        <f>IF(I344=1.5,$M$7,IF(I344=2.5,$N$7,IF(I344=3.5,$O$7,IF(I344=4.5,$P$7,IF(I344=5.5,$Q$7,IF(I344=6.5,$R$7,IF(I344=7.5,$S$7,IF(I344=8.5,$T$7,0))))))))</f>
        <v>0</v>
      </c>
      <c r="AB344" s="18">
        <f>IF(I344=1,$M$6,IF(I344=2,$N$6,IF(I344=3,$O$6,IF(I344=4,$P$6,IF(I344=5,$Q$6,IF(I344=6,$R$6,IF(I344=7,$S$6,IF(I344=8,$T$6,AA344))))))))</f>
        <v>0</v>
      </c>
      <c r="AC344" s="16">
        <f>IF(J344=1,$M$6,IF(J344=2,$N$6,IF(J344=3,$O$6,IF(J344=4,$P$6,IF(J344=5,$Q$6,IF(J344=6,$R$6,IF(J344=7,$S$6,IF(J344=8,$T$6,0))))))))</f>
        <v>0</v>
      </c>
      <c r="AD344" s="16">
        <f>(K344*AB344)</f>
        <v>0</v>
      </c>
    </row>
    <row r="345" spans="1:30" ht="12.75" customHeight="1" x14ac:dyDescent="0.4">
      <c r="A345" s="79">
        <f t="shared" si="37"/>
        <v>334</v>
      </c>
      <c r="B345" s="27"/>
      <c r="C345" s="126"/>
      <c r="D345" s="127"/>
      <c r="E345" s="127"/>
      <c r="F345" s="128"/>
      <c r="G345" s="82"/>
      <c r="H345" s="27"/>
      <c r="I345" s="64">
        <f t="shared" si="34"/>
        <v>0</v>
      </c>
      <c r="J345" s="112"/>
      <c r="K345" s="33"/>
      <c r="L345" s="110"/>
      <c r="M345" s="15">
        <f>IF(OR(C345="VACANT",K345=0),0,(L345/AC345))</f>
        <v>0</v>
      </c>
      <c r="N345" s="23" t="str">
        <f t="shared" si="32"/>
        <v xml:space="preserve"> </v>
      </c>
      <c r="O345" s="24">
        <f t="shared" si="35"/>
        <v>0</v>
      </c>
      <c r="P345" s="28"/>
      <c r="Q345" s="28"/>
      <c r="R345" s="63">
        <f t="shared" si="36"/>
        <v>0</v>
      </c>
      <c r="S345" s="67" t="str">
        <f t="shared" si="33"/>
        <v/>
      </c>
      <c r="T345" s="25" t="str">
        <f>IF(R345&gt;0,IF(R345&gt;O345,"Fail",""),IF(F345="Vacant","",""))</f>
        <v/>
      </c>
      <c r="U345" s="85"/>
      <c r="V345" s="85"/>
      <c r="W345" s="85"/>
      <c r="X345" s="70"/>
      <c r="Y345" s="214"/>
      <c r="AA345" s="71">
        <f>IF(I345=1.5,$M$7,IF(I345=2.5,$N$7,IF(I345=3.5,$O$7,IF(I345=4.5,$P$7,IF(I345=5.5,$Q$7,IF(I345=6.5,$R$7,IF(I345=7.5,$S$7,IF(I345=8.5,$T$7,0))))))))</f>
        <v>0</v>
      </c>
      <c r="AB345" s="18">
        <f>IF(I345=1,$M$6,IF(I345=2,$N$6,IF(I345=3,$O$6,IF(I345=4,$P$6,IF(I345=5,$Q$6,IF(I345=6,$R$6,IF(I345=7,$S$6,IF(I345=8,$T$6,AA345))))))))</f>
        <v>0</v>
      </c>
      <c r="AC345" s="16">
        <f>IF(J345=1,$M$6,IF(J345=2,$N$6,IF(J345=3,$O$6,IF(J345=4,$P$6,IF(J345=5,$Q$6,IF(J345=6,$R$6,IF(J345=7,$S$6,IF(J345=8,$T$6,0))))))))</f>
        <v>0</v>
      </c>
      <c r="AD345" s="16">
        <f>(K345*AB345)</f>
        <v>0</v>
      </c>
    </row>
    <row r="346" spans="1:30" ht="12.75" customHeight="1" x14ac:dyDescent="0.4">
      <c r="A346" s="79">
        <f t="shared" si="37"/>
        <v>335</v>
      </c>
      <c r="B346" s="27"/>
      <c r="C346" s="126"/>
      <c r="D346" s="127"/>
      <c r="E346" s="127"/>
      <c r="F346" s="128"/>
      <c r="G346" s="82"/>
      <c r="H346" s="27"/>
      <c r="I346" s="64">
        <f t="shared" si="34"/>
        <v>0</v>
      </c>
      <c r="J346" s="112"/>
      <c r="K346" s="33"/>
      <c r="L346" s="110"/>
      <c r="M346" s="15">
        <f>IF(OR(C346="VACANT",K346=0),0,(L346/AC346))</f>
        <v>0</v>
      </c>
      <c r="N346" s="23" t="str">
        <f t="shared" si="32"/>
        <v xml:space="preserve"> </v>
      </c>
      <c r="O346" s="24">
        <f t="shared" si="35"/>
        <v>0</v>
      </c>
      <c r="P346" s="28"/>
      <c r="Q346" s="28"/>
      <c r="R346" s="63">
        <f t="shared" si="36"/>
        <v>0</v>
      </c>
      <c r="S346" s="67" t="str">
        <f t="shared" si="33"/>
        <v/>
      </c>
      <c r="T346" s="25" t="str">
        <f>IF(R346&gt;0,IF(R346&gt;O346,"Fail",""),IF(F346="Vacant","",""))</f>
        <v/>
      </c>
      <c r="U346" s="85"/>
      <c r="V346" s="85"/>
      <c r="W346" s="85"/>
      <c r="X346" s="70"/>
      <c r="Y346" s="214"/>
      <c r="AA346" s="71">
        <f>IF(I346=1.5,$M$7,IF(I346=2.5,$N$7,IF(I346=3.5,$O$7,IF(I346=4.5,$P$7,IF(I346=5.5,$Q$7,IF(I346=6.5,$R$7,IF(I346=7.5,$S$7,IF(I346=8.5,$T$7,0))))))))</f>
        <v>0</v>
      </c>
      <c r="AB346" s="18">
        <f>IF(I346=1,$M$6,IF(I346=2,$N$6,IF(I346=3,$O$6,IF(I346=4,$P$6,IF(I346=5,$Q$6,IF(I346=6,$R$6,IF(I346=7,$S$6,IF(I346=8,$T$6,AA346))))))))</f>
        <v>0</v>
      </c>
      <c r="AC346" s="16">
        <f>IF(J346=1,$M$6,IF(J346=2,$N$6,IF(J346=3,$O$6,IF(J346=4,$P$6,IF(J346=5,$Q$6,IF(J346=6,$R$6,IF(J346=7,$S$6,IF(J346=8,$T$6,0))))))))</f>
        <v>0</v>
      </c>
      <c r="AD346" s="16">
        <f>(K346*AB346)</f>
        <v>0</v>
      </c>
    </row>
    <row r="347" spans="1:30" ht="12.75" customHeight="1" x14ac:dyDescent="0.4">
      <c r="A347" s="79">
        <f t="shared" si="37"/>
        <v>336</v>
      </c>
      <c r="B347" s="27"/>
      <c r="C347" s="126"/>
      <c r="D347" s="127"/>
      <c r="E347" s="127"/>
      <c r="F347" s="128"/>
      <c r="G347" s="82"/>
      <c r="H347" s="27"/>
      <c r="I347" s="64">
        <f t="shared" si="34"/>
        <v>0</v>
      </c>
      <c r="J347" s="112"/>
      <c r="K347" s="33"/>
      <c r="L347" s="110"/>
      <c r="M347" s="15">
        <f>IF(OR(C347="VACANT",K347=0),0,(L347/AC347))</f>
        <v>0</v>
      </c>
      <c r="N347" s="23" t="str">
        <f t="shared" si="32"/>
        <v xml:space="preserve"> </v>
      </c>
      <c r="O347" s="24">
        <f t="shared" si="35"/>
        <v>0</v>
      </c>
      <c r="P347" s="28"/>
      <c r="Q347" s="28"/>
      <c r="R347" s="63">
        <f t="shared" si="36"/>
        <v>0</v>
      </c>
      <c r="S347" s="67" t="str">
        <f t="shared" si="33"/>
        <v/>
      </c>
      <c r="T347" s="25" t="str">
        <f>IF(R347&gt;0,IF(R347&gt;O347,"Fail",""),IF(F347="Vacant","",""))</f>
        <v/>
      </c>
      <c r="U347" s="85"/>
      <c r="V347" s="85"/>
      <c r="W347" s="85"/>
      <c r="X347" s="70"/>
      <c r="Y347" s="214"/>
      <c r="AA347" s="71">
        <f>IF(I347=1.5,$M$7,IF(I347=2.5,$N$7,IF(I347=3.5,$O$7,IF(I347=4.5,$P$7,IF(I347=5.5,$Q$7,IF(I347=6.5,$R$7,IF(I347=7.5,$S$7,IF(I347=8.5,$T$7,0))))))))</f>
        <v>0</v>
      </c>
      <c r="AB347" s="18">
        <f>IF(I347=1,$M$6,IF(I347=2,$N$6,IF(I347=3,$O$6,IF(I347=4,$P$6,IF(I347=5,$Q$6,IF(I347=6,$R$6,IF(I347=7,$S$6,IF(I347=8,$T$6,AA347))))))))</f>
        <v>0</v>
      </c>
      <c r="AC347" s="16">
        <f>IF(J347=1,$M$6,IF(J347=2,$N$6,IF(J347=3,$O$6,IF(J347=4,$P$6,IF(J347=5,$Q$6,IF(J347=6,$R$6,IF(J347=7,$S$6,IF(J347=8,$T$6,0))))))))</f>
        <v>0</v>
      </c>
      <c r="AD347" s="16">
        <f>(K347*AB347)</f>
        <v>0</v>
      </c>
    </row>
    <row r="348" spans="1:30" ht="12.75" customHeight="1" x14ac:dyDescent="0.4">
      <c r="A348" s="79">
        <f t="shared" si="37"/>
        <v>337</v>
      </c>
      <c r="B348" s="27"/>
      <c r="C348" s="126"/>
      <c r="D348" s="127"/>
      <c r="E348" s="127"/>
      <c r="F348" s="128"/>
      <c r="G348" s="82"/>
      <c r="H348" s="27"/>
      <c r="I348" s="64">
        <f t="shared" si="34"/>
        <v>0</v>
      </c>
      <c r="J348" s="112"/>
      <c r="K348" s="33"/>
      <c r="L348" s="110"/>
      <c r="M348" s="15">
        <f>IF(OR(C348="VACANT",K348=0),0,(L348/AC348))</f>
        <v>0</v>
      </c>
      <c r="N348" s="23" t="str">
        <f t="shared" si="32"/>
        <v xml:space="preserve"> </v>
      </c>
      <c r="O348" s="24">
        <f t="shared" si="35"/>
        <v>0</v>
      </c>
      <c r="P348" s="28"/>
      <c r="Q348" s="28"/>
      <c r="R348" s="63">
        <f t="shared" si="36"/>
        <v>0</v>
      </c>
      <c r="S348" s="67" t="str">
        <f t="shared" si="33"/>
        <v/>
      </c>
      <c r="T348" s="25" t="str">
        <f>IF(R348&gt;0,IF(R348&gt;O348,"Fail",""),IF(F348="Vacant","",""))</f>
        <v/>
      </c>
      <c r="U348" s="85"/>
      <c r="V348" s="85"/>
      <c r="W348" s="85"/>
      <c r="X348" s="70"/>
      <c r="Y348" s="214"/>
      <c r="AA348" s="71">
        <f>IF(I348=1.5,$M$7,IF(I348=2.5,$N$7,IF(I348=3.5,$O$7,IF(I348=4.5,$P$7,IF(I348=5.5,$Q$7,IF(I348=6.5,$R$7,IF(I348=7.5,$S$7,IF(I348=8.5,$T$7,0))))))))</f>
        <v>0</v>
      </c>
      <c r="AB348" s="18">
        <f>IF(I348=1,$M$6,IF(I348=2,$N$6,IF(I348=3,$O$6,IF(I348=4,$P$6,IF(I348=5,$Q$6,IF(I348=6,$R$6,IF(I348=7,$S$6,IF(I348=8,$T$6,AA348))))))))</f>
        <v>0</v>
      </c>
      <c r="AC348" s="16">
        <f>IF(J348=1,$M$6,IF(J348=2,$N$6,IF(J348=3,$O$6,IF(J348=4,$P$6,IF(J348=5,$Q$6,IF(J348=6,$R$6,IF(J348=7,$S$6,IF(J348=8,$T$6,0))))))))</f>
        <v>0</v>
      </c>
      <c r="AD348" s="16">
        <f>(K348*AB348)</f>
        <v>0</v>
      </c>
    </row>
    <row r="349" spans="1:30" ht="12.75" customHeight="1" x14ac:dyDescent="0.4">
      <c r="A349" s="79">
        <f t="shared" si="37"/>
        <v>338</v>
      </c>
      <c r="B349" s="27"/>
      <c r="C349" s="126"/>
      <c r="D349" s="127"/>
      <c r="E349" s="127"/>
      <c r="F349" s="128"/>
      <c r="G349" s="82"/>
      <c r="H349" s="27"/>
      <c r="I349" s="64">
        <f t="shared" si="34"/>
        <v>0</v>
      </c>
      <c r="J349" s="112"/>
      <c r="K349" s="33"/>
      <c r="L349" s="110"/>
      <c r="M349" s="15">
        <f>IF(OR(C349="VACANT",K349=0),0,(L349/AC349))</f>
        <v>0</v>
      </c>
      <c r="N349" s="23" t="str">
        <f t="shared" si="32"/>
        <v xml:space="preserve"> </v>
      </c>
      <c r="O349" s="24">
        <f t="shared" si="35"/>
        <v>0</v>
      </c>
      <c r="P349" s="28"/>
      <c r="Q349" s="28"/>
      <c r="R349" s="63">
        <f t="shared" si="36"/>
        <v>0</v>
      </c>
      <c r="S349" s="67" t="str">
        <f t="shared" si="33"/>
        <v/>
      </c>
      <c r="T349" s="25" t="str">
        <f>IF(R349&gt;0,IF(R349&gt;O349,"Fail",""),IF(F349="Vacant","",""))</f>
        <v/>
      </c>
      <c r="U349" s="85"/>
      <c r="V349" s="85"/>
      <c r="W349" s="85"/>
      <c r="X349" s="70"/>
      <c r="Y349" s="214"/>
      <c r="AA349" s="71">
        <f>IF(I349=1.5,$M$7,IF(I349=2.5,$N$7,IF(I349=3.5,$O$7,IF(I349=4.5,$P$7,IF(I349=5.5,$Q$7,IF(I349=6.5,$R$7,IF(I349=7.5,$S$7,IF(I349=8.5,$T$7,0))))))))</f>
        <v>0</v>
      </c>
      <c r="AB349" s="18">
        <f>IF(I349=1,$M$6,IF(I349=2,$N$6,IF(I349=3,$O$6,IF(I349=4,$P$6,IF(I349=5,$Q$6,IF(I349=6,$R$6,IF(I349=7,$S$6,IF(I349=8,$T$6,AA349))))))))</f>
        <v>0</v>
      </c>
      <c r="AC349" s="16">
        <f>IF(J349=1,$M$6,IF(J349=2,$N$6,IF(J349=3,$O$6,IF(J349=4,$P$6,IF(J349=5,$Q$6,IF(J349=6,$R$6,IF(J349=7,$S$6,IF(J349=8,$T$6,0))))))))</f>
        <v>0</v>
      </c>
      <c r="AD349" s="16">
        <f>(K349*AB349)</f>
        <v>0</v>
      </c>
    </row>
    <row r="350" spans="1:30" ht="12.75" customHeight="1" x14ac:dyDescent="0.4">
      <c r="A350" s="79">
        <f t="shared" si="37"/>
        <v>339</v>
      </c>
      <c r="B350" s="27"/>
      <c r="C350" s="126"/>
      <c r="D350" s="127"/>
      <c r="E350" s="127"/>
      <c r="F350" s="128"/>
      <c r="G350" s="82"/>
      <c r="H350" s="27"/>
      <c r="I350" s="64">
        <f t="shared" si="34"/>
        <v>0</v>
      </c>
      <c r="J350" s="112"/>
      <c r="K350" s="33"/>
      <c r="L350" s="110"/>
      <c r="M350" s="15">
        <f>IF(OR(C350="VACANT",K350=0),0,(L350/AC350))</f>
        <v>0</v>
      </c>
      <c r="N350" s="23" t="str">
        <f t="shared" si="32"/>
        <v xml:space="preserve"> </v>
      </c>
      <c r="O350" s="24">
        <f t="shared" si="35"/>
        <v>0</v>
      </c>
      <c r="P350" s="28"/>
      <c r="Q350" s="28"/>
      <c r="R350" s="63">
        <f t="shared" si="36"/>
        <v>0</v>
      </c>
      <c r="S350" s="67" t="str">
        <f t="shared" si="33"/>
        <v/>
      </c>
      <c r="T350" s="25" t="str">
        <f>IF(R350&gt;0,IF(R350&gt;O350,"Fail",""),IF(F350="Vacant","",""))</f>
        <v/>
      </c>
      <c r="U350" s="85"/>
      <c r="V350" s="85"/>
      <c r="W350" s="85"/>
      <c r="X350" s="70"/>
      <c r="Y350" s="214"/>
      <c r="AA350" s="71">
        <f>IF(I350=1.5,$M$7,IF(I350=2.5,$N$7,IF(I350=3.5,$O$7,IF(I350=4.5,$P$7,IF(I350=5.5,$Q$7,IF(I350=6.5,$R$7,IF(I350=7.5,$S$7,IF(I350=8.5,$T$7,0))))))))</f>
        <v>0</v>
      </c>
      <c r="AB350" s="18">
        <f>IF(I350=1,$M$6,IF(I350=2,$N$6,IF(I350=3,$O$6,IF(I350=4,$P$6,IF(I350=5,$Q$6,IF(I350=6,$R$6,IF(I350=7,$S$6,IF(I350=8,$T$6,AA350))))))))</f>
        <v>0</v>
      </c>
      <c r="AC350" s="16">
        <f>IF(J350=1,$M$6,IF(J350=2,$N$6,IF(J350=3,$O$6,IF(J350=4,$P$6,IF(J350=5,$Q$6,IF(J350=6,$R$6,IF(J350=7,$S$6,IF(J350=8,$T$6,0))))))))</f>
        <v>0</v>
      </c>
      <c r="AD350" s="16">
        <f>(K350*AB350)</f>
        <v>0</v>
      </c>
    </row>
    <row r="351" spans="1:30" ht="12.75" customHeight="1" x14ac:dyDescent="0.4">
      <c r="A351" s="79">
        <f t="shared" si="37"/>
        <v>340</v>
      </c>
      <c r="B351" s="27"/>
      <c r="C351" s="126"/>
      <c r="D351" s="127"/>
      <c r="E351" s="127"/>
      <c r="F351" s="128"/>
      <c r="G351" s="82"/>
      <c r="H351" s="27"/>
      <c r="I351" s="64">
        <f t="shared" si="34"/>
        <v>0</v>
      </c>
      <c r="J351" s="112"/>
      <c r="K351" s="33"/>
      <c r="L351" s="110"/>
      <c r="M351" s="15">
        <f>IF(OR(C351="VACANT",K351=0),0,(L351/AC351))</f>
        <v>0</v>
      </c>
      <c r="N351" s="23" t="str">
        <f t="shared" si="32"/>
        <v xml:space="preserve"> </v>
      </c>
      <c r="O351" s="24">
        <f t="shared" si="35"/>
        <v>0</v>
      </c>
      <c r="P351" s="28"/>
      <c r="Q351" s="28"/>
      <c r="R351" s="63">
        <f t="shared" si="36"/>
        <v>0</v>
      </c>
      <c r="S351" s="67" t="str">
        <f t="shared" si="33"/>
        <v/>
      </c>
      <c r="T351" s="25" t="str">
        <f>IF(R351&gt;0,IF(R351&gt;O351,"Fail",""),IF(F351="Vacant","",""))</f>
        <v/>
      </c>
      <c r="U351" s="85"/>
      <c r="V351" s="85"/>
      <c r="W351" s="85"/>
      <c r="X351" s="70"/>
      <c r="Y351" s="214"/>
      <c r="AA351" s="71">
        <f>IF(I351=1.5,$M$7,IF(I351=2.5,$N$7,IF(I351=3.5,$O$7,IF(I351=4.5,$P$7,IF(I351=5.5,$Q$7,IF(I351=6.5,$R$7,IF(I351=7.5,$S$7,IF(I351=8.5,$T$7,0))))))))</f>
        <v>0</v>
      </c>
      <c r="AB351" s="18">
        <f>IF(I351=1,$M$6,IF(I351=2,$N$6,IF(I351=3,$O$6,IF(I351=4,$P$6,IF(I351=5,$Q$6,IF(I351=6,$R$6,IF(I351=7,$S$6,IF(I351=8,$T$6,AA351))))))))</f>
        <v>0</v>
      </c>
      <c r="AC351" s="16">
        <f>IF(J351=1,$M$6,IF(J351=2,$N$6,IF(J351=3,$O$6,IF(J351=4,$P$6,IF(J351=5,$Q$6,IF(J351=6,$R$6,IF(J351=7,$S$6,IF(J351=8,$T$6,0))))))))</f>
        <v>0</v>
      </c>
      <c r="AD351" s="16">
        <f>(K351*AB351)</f>
        <v>0</v>
      </c>
    </row>
    <row r="352" spans="1:30" ht="12.75" customHeight="1" x14ac:dyDescent="0.4">
      <c r="A352" s="79">
        <f t="shared" si="37"/>
        <v>341</v>
      </c>
      <c r="B352" s="27"/>
      <c r="C352" s="126"/>
      <c r="D352" s="127"/>
      <c r="E352" s="127"/>
      <c r="F352" s="128"/>
      <c r="G352" s="82"/>
      <c r="H352" s="27"/>
      <c r="I352" s="64">
        <f t="shared" si="34"/>
        <v>0</v>
      </c>
      <c r="J352" s="112"/>
      <c r="K352" s="33"/>
      <c r="L352" s="110"/>
      <c r="M352" s="15">
        <f>IF(OR(C352="VACANT",K352=0),0,(L352/AC352))</f>
        <v>0</v>
      </c>
      <c r="N352" s="23" t="str">
        <f t="shared" si="32"/>
        <v xml:space="preserve"> </v>
      </c>
      <c r="O352" s="24">
        <f t="shared" si="35"/>
        <v>0</v>
      </c>
      <c r="P352" s="28"/>
      <c r="Q352" s="28"/>
      <c r="R352" s="63">
        <f t="shared" si="36"/>
        <v>0</v>
      </c>
      <c r="S352" s="67" t="str">
        <f t="shared" si="33"/>
        <v/>
      </c>
      <c r="T352" s="25" t="str">
        <f>IF(R352&gt;0,IF(R352&gt;O352,"Fail",""),IF(F352="Vacant","",""))</f>
        <v/>
      </c>
      <c r="U352" s="85"/>
      <c r="V352" s="85"/>
      <c r="W352" s="85"/>
      <c r="X352" s="70"/>
      <c r="Y352" s="214"/>
      <c r="AA352" s="71">
        <f>IF(I352=1.5,$M$7,IF(I352=2.5,$N$7,IF(I352=3.5,$O$7,IF(I352=4.5,$P$7,IF(I352=5.5,$Q$7,IF(I352=6.5,$R$7,IF(I352=7.5,$S$7,IF(I352=8.5,$T$7,0))))))))</f>
        <v>0</v>
      </c>
      <c r="AB352" s="18">
        <f>IF(I352=1,$M$6,IF(I352=2,$N$6,IF(I352=3,$O$6,IF(I352=4,$P$6,IF(I352=5,$Q$6,IF(I352=6,$R$6,IF(I352=7,$S$6,IF(I352=8,$T$6,AA352))))))))</f>
        <v>0</v>
      </c>
      <c r="AC352" s="16">
        <f>IF(J352=1,$M$6,IF(J352=2,$N$6,IF(J352=3,$O$6,IF(J352=4,$P$6,IF(J352=5,$Q$6,IF(J352=6,$R$6,IF(J352=7,$S$6,IF(J352=8,$T$6,0))))))))</f>
        <v>0</v>
      </c>
      <c r="AD352" s="16">
        <f>(K352*AB352)</f>
        <v>0</v>
      </c>
    </row>
    <row r="353" spans="1:30" ht="12.75" customHeight="1" x14ac:dyDescent="0.4">
      <c r="A353" s="79">
        <f t="shared" si="37"/>
        <v>342</v>
      </c>
      <c r="B353" s="27"/>
      <c r="C353" s="126"/>
      <c r="D353" s="127"/>
      <c r="E353" s="127"/>
      <c r="F353" s="128"/>
      <c r="G353" s="82"/>
      <c r="H353" s="27"/>
      <c r="I353" s="64">
        <f t="shared" si="34"/>
        <v>0</v>
      </c>
      <c r="J353" s="112"/>
      <c r="K353" s="33"/>
      <c r="L353" s="110"/>
      <c r="M353" s="15">
        <f>IF(OR(C353="VACANT",K353=0),0,(L353/AC353))</f>
        <v>0</v>
      </c>
      <c r="N353" s="23" t="str">
        <f t="shared" si="32"/>
        <v xml:space="preserve"> </v>
      </c>
      <c r="O353" s="24">
        <f t="shared" si="35"/>
        <v>0</v>
      </c>
      <c r="P353" s="28"/>
      <c r="Q353" s="28"/>
      <c r="R353" s="63">
        <f t="shared" si="36"/>
        <v>0</v>
      </c>
      <c r="S353" s="67" t="str">
        <f t="shared" si="33"/>
        <v/>
      </c>
      <c r="T353" s="25" t="str">
        <f>IF(R353&gt;0,IF(R353&gt;O353,"Fail",""),IF(F353="Vacant","",""))</f>
        <v/>
      </c>
      <c r="U353" s="85"/>
      <c r="V353" s="85"/>
      <c r="W353" s="85"/>
      <c r="X353" s="70"/>
      <c r="Y353" s="214"/>
      <c r="AA353" s="71">
        <f>IF(I353=1.5,$M$7,IF(I353=2.5,$N$7,IF(I353=3.5,$O$7,IF(I353=4.5,$P$7,IF(I353=5.5,$Q$7,IF(I353=6.5,$R$7,IF(I353=7.5,$S$7,IF(I353=8.5,$T$7,0))))))))</f>
        <v>0</v>
      </c>
      <c r="AB353" s="18">
        <f>IF(I353=1,$M$6,IF(I353=2,$N$6,IF(I353=3,$O$6,IF(I353=4,$P$6,IF(I353=5,$Q$6,IF(I353=6,$R$6,IF(I353=7,$S$6,IF(I353=8,$T$6,AA353))))))))</f>
        <v>0</v>
      </c>
      <c r="AC353" s="16">
        <f>IF(J353=1,$M$6,IF(J353=2,$N$6,IF(J353=3,$O$6,IF(J353=4,$P$6,IF(J353=5,$Q$6,IF(J353=6,$R$6,IF(J353=7,$S$6,IF(J353=8,$T$6,0))))))))</f>
        <v>0</v>
      </c>
      <c r="AD353" s="16">
        <f>(K353*AB353)</f>
        <v>0</v>
      </c>
    </row>
    <row r="354" spans="1:30" ht="12.75" customHeight="1" x14ac:dyDescent="0.4">
      <c r="A354" s="79">
        <f t="shared" si="37"/>
        <v>343</v>
      </c>
      <c r="B354" s="27"/>
      <c r="C354" s="126"/>
      <c r="D354" s="127"/>
      <c r="E354" s="127"/>
      <c r="F354" s="128"/>
      <c r="G354" s="82"/>
      <c r="H354" s="27"/>
      <c r="I354" s="64">
        <f t="shared" si="34"/>
        <v>0</v>
      </c>
      <c r="J354" s="112"/>
      <c r="K354" s="33"/>
      <c r="L354" s="110"/>
      <c r="M354" s="15">
        <f>IF(OR(C354="VACANT",K354=0),0,(L354/AC354))</f>
        <v>0</v>
      </c>
      <c r="N354" s="23" t="str">
        <f t="shared" si="32"/>
        <v xml:space="preserve"> </v>
      </c>
      <c r="O354" s="24">
        <f t="shared" si="35"/>
        <v>0</v>
      </c>
      <c r="P354" s="28"/>
      <c r="Q354" s="28"/>
      <c r="R354" s="63">
        <f t="shared" si="36"/>
        <v>0</v>
      </c>
      <c r="S354" s="67" t="str">
        <f t="shared" si="33"/>
        <v/>
      </c>
      <c r="T354" s="25" t="str">
        <f>IF(R354&gt;0,IF(R354&gt;O354,"Fail",""),IF(F354="Vacant","",""))</f>
        <v/>
      </c>
      <c r="U354" s="85"/>
      <c r="V354" s="85"/>
      <c r="W354" s="85"/>
      <c r="X354" s="70"/>
      <c r="Y354" s="214"/>
      <c r="AA354" s="71">
        <f>IF(I354=1.5,$M$7,IF(I354=2.5,$N$7,IF(I354=3.5,$O$7,IF(I354=4.5,$P$7,IF(I354=5.5,$Q$7,IF(I354=6.5,$R$7,IF(I354=7.5,$S$7,IF(I354=8.5,$T$7,0))))))))</f>
        <v>0</v>
      </c>
      <c r="AB354" s="18">
        <f>IF(I354=1,$M$6,IF(I354=2,$N$6,IF(I354=3,$O$6,IF(I354=4,$P$6,IF(I354=5,$Q$6,IF(I354=6,$R$6,IF(I354=7,$S$6,IF(I354=8,$T$6,AA354))))))))</f>
        <v>0</v>
      </c>
      <c r="AC354" s="16">
        <f>IF(J354=1,$M$6,IF(J354=2,$N$6,IF(J354=3,$O$6,IF(J354=4,$P$6,IF(J354=5,$Q$6,IF(J354=6,$R$6,IF(J354=7,$S$6,IF(J354=8,$T$6,0))))))))</f>
        <v>0</v>
      </c>
      <c r="AD354" s="16">
        <f>(K354*AB354)</f>
        <v>0</v>
      </c>
    </row>
    <row r="355" spans="1:30" ht="12.75" customHeight="1" x14ac:dyDescent="0.4">
      <c r="A355" s="79">
        <f t="shared" si="37"/>
        <v>344</v>
      </c>
      <c r="B355" s="27"/>
      <c r="C355" s="126"/>
      <c r="D355" s="127"/>
      <c r="E355" s="127"/>
      <c r="F355" s="128"/>
      <c r="G355" s="82"/>
      <c r="H355" s="27"/>
      <c r="I355" s="64">
        <f t="shared" si="34"/>
        <v>0</v>
      </c>
      <c r="J355" s="112"/>
      <c r="K355" s="33"/>
      <c r="L355" s="110"/>
      <c r="M355" s="15">
        <f>IF(OR(C355="VACANT",K355=0),0,(L355/AC355))</f>
        <v>0</v>
      </c>
      <c r="N355" s="23" t="str">
        <f t="shared" si="32"/>
        <v xml:space="preserve"> </v>
      </c>
      <c r="O355" s="24">
        <f t="shared" si="35"/>
        <v>0</v>
      </c>
      <c r="P355" s="28"/>
      <c r="Q355" s="28"/>
      <c r="R355" s="63">
        <f t="shared" si="36"/>
        <v>0</v>
      </c>
      <c r="S355" s="67" t="str">
        <f t="shared" si="33"/>
        <v/>
      </c>
      <c r="T355" s="25" t="str">
        <f>IF(R355&gt;0,IF(R355&gt;O355,"Fail",""),IF(F355="Vacant","",""))</f>
        <v/>
      </c>
      <c r="U355" s="85"/>
      <c r="V355" s="85"/>
      <c r="W355" s="85"/>
      <c r="X355" s="70"/>
      <c r="Y355" s="214"/>
      <c r="AA355" s="71">
        <f>IF(I355=1.5,$M$7,IF(I355=2.5,$N$7,IF(I355=3.5,$O$7,IF(I355=4.5,$P$7,IF(I355=5.5,$Q$7,IF(I355=6.5,$R$7,IF(I355=7.5,$S$7,IF(I355=8.5,$T$7,0))))))))</f>
        <v>0</v>
      </c>
      <c r="AB355" s="18">
        <f>IF(I355=1,$M$6,IF(I355=2,$N$6,IF(I355=3,$O$6,IF(I355=4,$P$6,IF(I355=5,$Q$6,IF(I355=6,$R$6,IF(I355=7,$S$6,IF(I355=8,$T$6,AA355))))))))</f>
        <v>0</v>
      </c>
      <c r="AC355" s="16">
        <f>IF(J355=1,$M$6,IF(J355=2,$N$6,IF(J355=3,$O$6,IF(J355=4,$P$6,IF(J355=5,$Q$6,IF(J355=6,$R$6,IF(J355=7,$S$6,IF(J355=8,$T$6,0))))))))</f>
        <v>0</v>
      </c>
      <c r="AD355" s="16">
        <f>(K355*AB355)</f>
        <v>0</v>
      </c>
    </row>
    <row r="356" spans="1:30" ht="12.75" customHeight="1" x14ac:dyDescent="0.4">
      <c r="A356" s="79">
        <f t="shared" si="37"/>
        <v>345</v>
      </c>
      <c r="B356" s="27"/>
      <c r="C356" s="126"/>
      <c r="D356" s="127"/>
      <c r="E356" s="127"/>
      <c r="F356" s="128"/>
      <c r="G356" s="82"/>
      <c r="H356" s="27"/>
      <c r="I356" s="64">
        <f t="shared" si="34"/>
        <v>0</v>
      </c>
      <c r="J356" s="112"/>
      <c r="K356" s="33"/>
      <c r="L356" s="110"/>
      <c r="M356" s="15">
        <f>IF(OR(C356="VACANT",K356=0),0,(L356/AC356))</f>
        <v>0</v>
      </c>
      <c r="N356" s="23" t="str">
        <f t="shared" si="32"/>
        <v xml:space="preserve"> </v>
      </c>
      <c r="O356" s="24">
        <f t="shared" si="35"/>
        <v>0</v>
      </c>
      <c r="P356" s="28"/>
      <c r="Q356" s="28"/>
      <c r="R356" s="63">
        <f t="shared" si="36"/>
        <v>0</v>
      </c>
      <c r="S356" s="67" t="str">
        <f t="shared" si="33"/>
        <v/>
      </c>
      <c r="T356" s="25" t="str">
        <f>IF(R356&gt;0,IF(R356&gt;O356,"Fail",""),IF(F356="Vacant","",""))</f>
        <v/>
      </c>
      <c r="U356" s="85"/>
      <c r="V356" s="85"/>
      <c r="W356" s="85"/>
      <c r="X356" s="70"/>
      <c r="Y356" s="214"/>
      <c r="AA356" s="71">
        <f>IF(I356=1.5,$M$7,IF(I356=2.5,$N$7,IF(I356=3.5,$O$7,IF(I356=4.5,$P$7,IF(I356=5.5,$Q$7,IF(I356=6.5,$R$7,IF(I356=7.5,$S$7,IF(I356=8.5,$T$7,0))))))))</f>
        <v>0</v>
      </c>
      <c r="AB356" s="18">
        <f>IF(I356=1,$M$6,IF(I356=2,$N$6,IF(I356=3,$O$6,IF(I356=4,$P$6,IF(I356=5,$Q$6,IF(I356=6,$R$6,IF(I356=7,$S$6,IF(I356=8,$T$6,AA356))))))))</f>
        <v>0</v>
      </c>
      <c r="AC356" s="16">
        <f>IF(J356=1,$M$6,IF(J356=2,$N$6,IF(J356=3,$O$6,IF(J356=4,$P$6,IF(J356=5,$Q$6,IF(J356=6,$R$6,IF(J356=7,$S$6,IF(J356=8,$T$6,0))))))))</f>
        <v>0</v>
      </c>
      <c r="AD356" s="16">
        <f>(K356*AB356)</f>
        <v>0</v>
      </c>
    </row>
    <row r="357" spans="1:30" ht="12.75" customHeight="1" x14ac:dyDescent="0.4">
      <c r="A357" s="79">
        <f t="shared" si="37"/>
        <v>346</v>
      </c>
      <c r="B357" s="27"/>
      <c r="C357" s="126"/>
      <c r="D357" s="127"/>
      <c r="E357" s="127"/>
      <c r="F357" s="128"/>
      <c r="G357" s="82"/>
      <c r="H357" s="27"/>
      <c r="I357" s="64">
        <f t="shared" si="34"/>
        <v>0</v>
      </c>
      <c r="J357" s="112"/>
      <c r="K357" s="33"/>
      <c r="L357" s="110"/>
      <c r="M357" s="15">
        <f>IF(OR(C357="VACANT",K357=0),0,(L357/AC357))</f>
        <v>0</v>
      </c>
      <c r="N357" s="23" t="str">
        <f t="shared" si="32"/>
        <v xml:space="preserve"> </v>
      </c>
      <c r="O357" s="24">
        <f t="shared" si="35"/>
        <v>0</v>
      </c>
      <c r="P357" s="28"/>
      <c r="Q357" s="28"/>
      <c r="R357" s="63">
        <f t="shared" si="36"/>
        <v>0</v>
      </c>
      <c r="S357" s="67" t="str">
        <f t="shared" si="33"/>
        <v/>
      </c>
      <c r="T357" s="25" t="str">
        <f>IF(R357&gt;0,IF(R357&gt;O357,"Fail",""),IF(F357="Vacant","",""))</f>
        <v/>
      </c>
      <c r="U357" s="85"/>
      <c r="V357" s="85"/>
      <c r="W357" s="85"/>
      <c r="X357" s="70"/>
      <c r="Y357" s="214"/>
      <c r="AA357" s="71">
        <f>IF(I357=1.5,$M$7,IF(I357=2.5,$N$7,IF(I357=3.5,$O$7,IF(I357=4.5,$P$7,IF(I357=5.5,$Q$7,IF(I357=6.5,$R$7,IF(I357=7.5,$S$7,IF(I357=8.5,$T$7,0))))))))</f>
        <v>0</v>
      </c>
      <c r="AB357" s="18">
        <f>IF(I357=1,$M$6,IF(I357=2,$N$6,IF(I357=3,$O$6,IF(I357=4,$P$6,IF(I357=5,$Q$6,IF(I357=6,$R$6,IF(I357=7,$S$6,IF(I357=8,$T$6,AA357))))))))</f>
        <v>0</v>
      </c>
      <c r="AC357" s="16">
        <f>IF(J357=1,$M$6,IF(J357=2,$N$6,IF(J357=3,$O$6,IF(J357=4,$P$6,IF(J357=5,$Q$6,IF(J357=6,$R$6,IF(J357=7,$S$6,IF(J357=8,$T$6,0))))))))</f>
        <v>0</v>
      </c>
      <c r="AD357" s="16">
        <f>(K357*AB357)</f>
        <v>0</v>
      </c>
    </row>
    <row r="358" spans="1:30" ht="12.75" customHeight="1" x14ac:dyDescent="0.4">
      <c r="A358" s="79">
        <f t="shared" si="37"/>
        <v>347</v>
      </c>
      <c r="B358" s="27"/>
      <c r="C358" s="126"/>
      <c r="D358" s="127"/>
      <c r="E358" s="127"/>
      <c r="F358" s="128"/>
      <c r="G358" s="82"/>
      <c r="H358" s="27"/>
      <c r="I358" s="64">
        <f t="shared" si="34"/>
        <v>0</v>
      </c>
      <c r="J358" s="112"/>
      <c r="K358" s="33"/>
      <c r="L358" s="110"/>
      <c r="M358" s="15">
        <f>IF(OR(C358="VACANT",K358=0),0,(L358/AC358))</f>
        <v>0</v>
      </c>
      <c r="N358" s="23" t="str">
        <f t="shared" si="32"/>
        <v xml:space="preserve"> </v>
      </c>
      <c r="O358" s="24">
        <f t="shared" si="35"/>
        <v>0</v>
      </c>
      <c r="P358" s="28"/>
      <c r="Q358" s="28"/>
      <c r="R358" s="63">
        <f t="shared" si="36"/>
        <v>0</v>
      </c>
      <c r="S358" s="67" t="str">
        <f t="shared" si="33"/>
        <v/>
      </c>
      <c r="T358" s="25" t="str">
        <f>IF(R358&gt;0,IF(R358&gt;O358,"Fail",""),IF(F358="Vacant","",""))</f>
        <v/>
      </c>
      <c r="U358" s="85"/>
      <c r="V358" s="85"/>
      <c r="W358" s="85"/>
      <c r="X358" s="70"/>
      <c r="Y358" s="214"/>
      <c r="AA358" s="71">
        <f>IF(I358=1.5,$M$7,IF(I358=2.5,$N$7,IF(I358=3.5,$O$7,IF(I358=4.5,$P$7,IF(I358=5.5,$Q$7,IF(I358=6.5,$R$7,IF(I358=7.5,$S$7,IF(I358=8.5,$T$7,0))))))))</f>
        <v>0</v>
      </c>
      <c r="AB358" s="18">
        <f>IF(I358=1,$M$6,IF(I358=2,$N$6,IF(I358=3,$O$6,IF(I358=4,$P$6,IF(I358=5,$Q$6,IF(I358=6,$R$6,IF(I358=7,$S$6,IF(I358=8,$T$6,AA358))))))))</f>
        <v>0</v>
      </c>
      <c r="AC358" s="16">
        <f>IF(J358=1,$M$6,IF(J358=2,$N$6,IF(J358=3,$O$6,IF(J358=4,$P$6,IF(J358=5,$Q$6,IF(J358=6,$R$6,IF(J358=7,$S$6,IF(J358=8,$T$6,0))))))))</f>
        <v>0</v>
      </c>
      <c r="AD358" s="16">
        <f>(K358*AB358)</f>
        <v>0</v>
      </c>
    </row>
    <row r="359" spans="1:30" ht="12.75" customHeight="1" x14ac:dyDescent="0.4">
      <c r="A359" s="79">
        <f t="shared" si="37"/>
        <v>348</v>
      </c>
      <c r="B359" s="27"/>
      <c r="C359" s="126"/>
      <c r="D359" s="127"/>
      <c r="E359" s="127"/>
      <c r="F359" s="128"/>
      <c r="G359" s="82"/>
      <c r="H359" s="27"/>
      <c r="I359" s="64">
        <f t="shared" si="34"/>
        <v>0</v>
      </c>
      <c r="J359" s="112"/>
      <c r="K359" s="33"/>
      <c r="L359" s="110"/>
      <c r="M359" s="15">
        <f>IF(OR(C359="VACANT",K359=0),0,(L359/AC359))</f>
        <v>0</v>
      </c>
      <c r="N359" s="23" t="str">
        <f t="shared" si="32"/>
        <v xml:space="preserve"> </v>
      </c>
      <c r="O359" s="24">
        <f t="shared" si="35"/>
        <v>0</v>
      </c>
      <c r="P359" s="28"/>
      <c r="Q359" s="28"/>
      <c r="R359" s="63">
        <f t="shared" si="36"/>
        <v>0</v>
      </c>
      <c r="S359" s="67" t="str">
        <f t="shared" si="33"/>
        <v/>
      </c>
      <c r="T359" s="25" t="str">
        <f>IF(R359&gt;0,IF(R359&gt;O359,"Fail",""),IF(F359="Vacant","",""))</f>
        <v/>
      </c>
      <c r="U359" s="85"/>
      <c r="V359" s="85"/>
      <c r="W359" s="85"/>
      <c r="X359" s="70"/>
      <c r="Y359" s="214"/>
      <c r="AA359" s="71">
        <f>IF(I359=1.5,$M$7,IF(I359=2.5,$N$7,IF(I359=3.5,$O$7,IF(I359=4.5,$P$7,IF(I359=5.5,$Q$7,IF(I359=6.5,$R$7,IF(I359=7.5,$S$7,IF(I359=8.5,$T$7,0))))))))</f>
        <v>0</v>
      </c>
      <c r="AB359" s="18">
        <f>IF(I359=1,$M$6,IF(I359=2,$N$6,IF(I359=3,$O$6,IF(I359=4,$P$6,IF(I359=5,$Q$6,IF(I359=6,$R$6,IF(I359=7,$S$6,IF(I359=8,$T$6,AA359))))))))</f>
        <v>0</v>
      </c>
      <c r="AC359" s="16">
        <f>IF(J359=1,$M$6,IF(J359=2,$N$6,IF(J359=3,$O$6,IF(J359=4,$P$6,IF(J359=5,$Q$6,IF(J359=6,$R$6,IF(J359=7,$S$6,IF(J359=8,$T$6,0))))))))</f>
        <v>0</v>
      </c>
      <c r="AD359" s="16">
        <f>(K359*AB359)</f>
        <v>0</v>
      </c>
    </row>
    <row r="360" spans="1:30" ht="12.75" customHeight="1" x14ac:dyDescent="0.4">
      <c r="A360" s="79">
        <f t="shared" si="37"/>
        <v>349</v>
      </c>
      <c r="B360" s="27"/>
      <c r="C360" s="126"/>
      <c r="D360" s="127"/>
      <c r="E360" s="127"/>
      <c r="F360" s="128"/>
      <c r="G360" s="82"/>
      <c r="H360" s="27"/>
      <c r="I360" s="64">
        <f t="shared" si="34"/>
        <v>0</v>
      </c>
      <c r="J360" s="112"/>
      <c r="K360" s="33"/>
      <c r="L360" s="110"/>
      <c r="M360" s="15">
        <f>IF(OR(C360="VACANT",K360=0),0,(L360/AC360))</f>
        <v>0</v>
      </c>
      <c r="N360" s="23" t="str">
        <f t="shared" si="32"/>
        <v xml:space="preserve"> </v>
      </c>
      <c r="O360" s="24">
        <f t="shared" si="35"/>
        <v>0</v>
      </c>
      <c r="P360" s="28"/>
      <c r="Q360" s="28"/>
      <c r="R360" s="63">
        <f t="shared" si="36"/>
        <v>0</v>
      </c>
      <c r="S360" s="67" t="str">
        <f t="shared" si="33"/>
        <v/>
      </c>
      <c r="T360" s="25" t="str">
        <f>IF(R360&gt;0,IF(R360&gt;O360,"Fail",""),IF(F360="Vacant","",""))</f>
        <v/>
      </c>
      <c r="U360" s="85"/>
      <c r="V360" s="85"/>
      <c r="W360" s="85"/>
      <c r="X360" s="70"/>
      <c r="Y360" s="214"/>
      <c r="AA360" s="71">
        <f>IF(I360=1.5,$M$7,IF(I360=2.5,$N$7,IF(I360=3.5,$O$7,IF(I360=4.5,$P$7,IF(I360=5.5,$Q$7,IF(I360=6.5,$R$7,IF(I360=7.5,$S$7,IF(I360=8.5,$T$7,0))))))))</f>
        <v>0</v>
      </c>
      <c r="AB360" s="18">
        <f>IF(I360=1,$M$6,IF(I360=2,$N$6,IF(I360=3,$O$6,IF(I360=4,$P$6,IF(I360=5,$Q$6,IF(I360=6,$R$6,IF(I360=7,$S$6,IF(I360=8,$T$6,AA360))))))))</f>
        <v>0</v>
      </c>
      <c r="AC360" s="16">
        <f>IF(J360=1,$M$6,IF(J360=2,$N$6,IF(J360=3,$O$6,IF(J360=4,$P$6,IF(J360=5,$Q$6,IF(J360=6,$R$6,IF(J360=7,$S$6,IF(J360=8,$T$6,0))))))))</f>
        <v>0</v>
      </c>
      <c r="AD360" s="16">
        <f>(K360*AB360)</f>
        <v>0</v>
      </c>
    </row>
    <row r="361" spans="1:30" ht="12.75" customHeight="1" x14ac:dyDescent="0.4">
      <c r="A361" s="79">
        <f t="shared" si="37"/>
        <v>350</v>
      </c>
      <c r="B361" s="27"/>
      <c r="C361" s="126"/>
      <c r="D361" s="127"/>
      <c r="E361" s="127"/>
      <c r="F361" s="128"/>
      <c r="G361" s="82"/>
      <c r="H361" s="27"/>
      <c r="I361" s="64">
        <f t="shared" si="34"/>
        <v>0</v>
      </c>
      <c r="J361" s="112"/>
      <c r="K361" s="33"/>
      <c r="L361" s="110"/>
      <c r="M361" s="15">
        <f>IF(OR(C361="VACANT",K361=0),0,(L361/AC361))</f>
        <v>0</v>
      </c>
      <c r="N361" s="23" t="str">
        <f t="shared" si="32"/>
        <v xml:space="preserve"> </v>
      </c>
      <c r="O361" s="24">
        <f t="shared" si="35"/>
        <v>0</v>
      </c>
      <c r="P361" s="28"/>
      <c r="Q361" s="28"/>
      <c r="R361" s="63">
        <f t="shared" si="36"/>
        <v>0</v>
      </c>
      <c r="S361" s="67" t="str">
        <f t="shared" si="33"/>
        <v/>
      </c>
      <c r="T361" s="25" t="str">
        <f>IF(R361&gt;0,IF(R361&gt;O361,"Fail",""),IF(F361="Vacant","",""))</f>
        <v/>
      </c>
      <c r="U361" s="85"/>
      <c r="V361" s="85"/>
      <c r="W361" s="85"/>
      <c r="X361" s="70"/>
      <c r="Y361" s="214"/>
      <c r="AA361" s="71">
        <f>IF(I361=1.5,$M$7,IF(I361=2.5,$N$7,IF(I361=3.5,$O$7,IF(I361=4.5,$P$7,IF(I361=5.5,$Q$7,IF(I361=6.5,$R$7,IF(I361=7.5,$S$7,IF(I361=8.5,$T$7,0))))))))</f>
        <v>0</v>
      </c>
      <c r="AB361" s="18">
        <f>IF(I361=1,$M$6,IF(I361=2,$N$6,IF(I361=3,$O$6,IF(I361=4,$P$6,IF(I361=5,$Q$6,IF(I361=6,$R$6,IF(I361=7,$S$6,IF(I361=8,$T$6,AA361))))))))</f>
        <v>0</v>
      </c>
      <c r="AC361" s="16">
        <f>IF(J361=1,$M$6,IF(J361=2,$N$6,IF(J361=3,$O$6,IF(J361=4,$P$6,IF(J361=5,$Q$6,IF(J361=6,$R$6,IF(J361=7,$S$6,IF(J361=8,$T$6,0))))))))</f>
        <v>0</v>
      </c>
      <c r="AD361" s="16">
        <f>(K361*AB361)</f>
        <v>0</v>
      </c>
    </row>
    <row r="362" spans="1:30" ht="12.75" customHeight="1" x14ac:dyDescent="0.4">
      <c r="A362" s="79">
        <f t="shared" si="37"/>
        <v>351</v>
      </c>
      <c r="B362" s="27"/>
      <c r="C362" s="126"/>
      <c r="D362" s="127"/>
      <c r="E362" s="127"/>
      <c r="F362" s="128"/>
      <c r="G362" s="82"/>
      <c r="H362" s="27"/>
      <c r="I362" s="64">
        <f t="shared" si="34"/>
        <v>0</v>
      </c>
      <c r="J362" s="112"/>
      <c r="K362" s="33"/>
      <c r="L362" s="110"/>
      <c r="M362" s="15">
        <f>IF(OR(C362="VACANT",K362=0),0,(L362/AC362))</f>
        <v>0</v>
      </c>
      <c r="N362" s="23" t="str">
        <f t="shared" si="32"/>
        <v xml:space="preserve"> </v>
      </c>
      <c r="O362" s="24">
        <f t="shared" si="35"/>
        <v>0</v>
      </c>
      <c r="P362" s="28"/>
      <c r="Q362" s="28"/>
      <c r="R362" s="63">
        <f t="shared" si="36"/>
        <v>0</v>
      </c>
      <c r="S362" s="67" t="str">
        <f t="shared" si="33"/>
        <v/>
      </c>
      <c r="T362" s="25" t="str">
        <f>IF(R362&gt;0,IF(R362&gt;O362,"Fail",""),IF(F362="Vacant","",""))</f>
        <v/>
      </c>
      <c r="U362" s="85"/>
      <c r="V362" s="85"/>
      <c r="W362" s="85"/>
      <c r="X362" s="70"/>
      <c r="Y362" s="214"/>
      <c r="AA362" s="71">
        <f>IF(I362=1.5,$M$7,IF(I362=2.5,$N$7,IF(I362=3.5,$O$7,IF(I362=4.5,$P$7,IF(I362=5.5,$Q$7,IF(I362=6.5,$R$7,IF(I362=7.5,$S$7,IF(I362=8.5,$T$7,0))))))))</f>
        <v>0</v>
      </c>
      <c r="AB362" s="18">
        <f>IF(I362=1,$M$6,IF(I362=2,$N$6,IF(I362=3,$O$6,IF(I362=4,$P$6,IF(I362=5,$Q$6,IF(I362=6,$R$6,IF(I362=7,$S$6,IF(I362=8,$T$6,AA362))))))))</f>
        <v>0</v>
      </c>
      <c r="AC362" s="16">
        <f>IF(J362=1,$M$6,IF(J362=2,$N$6,IF(J362=3,$O$6,IF(J362=4,$P$6,IF(J362=5,$Q$6,IF(J362=6,$R$6,IF(J362=7,$S$6,IF(J362=8,$T$6,0))))))))</f>
        <v>0</v>
      </c>
      <c r="AD362" s="16">
        <f>(K362*AB362)</f>
        <v>0</v>
      </c>
    </row>
    <row r="363" spans="1:30" ht="12.75" customHeight="1" x14ac:dyDescent="0.4">
      <c r="A363" s="79">
        <f t="shared" si="37"/>
        <v>352</v>
      </c>
      <c r="B363" s="27"/>
      <c r="C363" s="126"/>
      <c r="D363" s="127"/>
      <c r="E363" s="127"/>
      <c r="F363" s="128"/>
      <c r="G363" s="82"/>
      <c r="H363" s="27"/>
      <c r="I363" s="64">
        <f t="shared" si="34"/>
        <v>0</v>
      </c>
      <c r="J363" s="112"/>
      <c r="K363" s="33"/>
      <c r="L363" s="110"/>
      <c r="M363" s="15">
        <f>IF(OR(C363="VACANT",K363=0),0,(L363/AC363))</f>
        <v>0</v>
      </c>
      <c r="N363" s="23" t="str">
        <f t="shared" si="32"/>
        <v xml:space="preserve"> </v>
      </c>
      <c r="O363" s="24">
        <f t="shared" si="35"/>
        <v>0</v>
      </c>
      <c r="P363" s="28"/>
      <c r="Q363" s="28"/>
      <c r="R363" s="63">
        <f t="shared" si="36"/>
        <v>0</v>
      </c>
      <c r="S363" s="67" t="str">
        <f t="shared" si="33"/>
        <v/>
      </c>
      <c r="T363" s="25" t="str">
        <f>IF(R363&gt;0,IF(R363&gt;O363,"Fail",""),IF(F363="Vacant","",""))</f>
        <v/>
      </c>
      <c r="U363" s="85"/>
      <c r="V363" s="85"/>
      <c r="W363" s="85"/>
      <c r="X363" s="70"/>
      <c r="Y363" s="214"/>
      <c r="AA363" s="71">
        <f>IF(I363=1.5,$M$7,IF(I363=2.5,$N$7,IF(I363=3.5,$O$7,IF(I363=4.5,$P$7,IF(I363=5.5,$Q$7,IF(I363=6.5,$R$7,IF(I363=7.5,$S$7,IF(I363=8.5,$T$7,0))))))))</f>
        <v>0</v>
      </c>
      <c r="AB363" s="18">
        <f>IF(I363=1,$M$6,IF(I363=2,$N$6,IF(I363=3,$O$6,IF(I363=4,$P$6,IF(I363=5,$Q$6,IF(I363=6,$R$6,IF(I363=7,$S$6,IF(I363=8,$T$6,AA363))))))))</f>
        <v>0</v>
      </c>
      <c r="AC363" s="16">
        <f>IF(J363=1,$M$6,IF(J363=2,$N$6,IF(J363=3,$O$6,IF(J363=4,$P$6,IF(J363=5,$Q$6,IF(J363=6,$R$6,IF(J363=7,$S$6,IF(J363=8,$T$6,0))))))))</f>
        <v>0</v>
      </c>
      <c r="AD363" s="16">
        <f>(K363*AB363)</f>
        <v>0</v>
      </c>
    </row>
    <row r="364" spans="1:30" ht="12.75" customHeight="1" x14ac:dyDescent="0.4">
      <c r="A364" s="79">
        <f t="shared" si="37"/>
        <v>353</v>
      </c>
      <c r="B364" s="27"/>
      <c r="C364" s="126"/>
      <c r="D364" s="127"/>
      <c r="E364" s="127"/>
      <c r="F364" s="128"/>
      <c r="G364" s="82"/>
      <c r="H364" s="27"/>
      <c r="I364" s="64">
        <f t="shared" si="34"/>
        <v>0</v>
      </c>
      <c r="J364" s="112"/>
      <c r="K364" s="33"/>
      <c r="L364" s="110"/>
      <c r="M364" s="15">
        <f>IF(OR(C364="VACANT",K364=0),0,(L364/AC364))</f>
        <v>0</v>
      </c>
      <c r="N364" s="23" t="str">
        <f t="shared" si="32"/>
        <v xml:space="preserve"> </v>
      </c>
      <c r="O364" s="24">
        <f t="shared" si="35"/>
        <v>0</v>
      </c>
      <c r="P364" s="28"/>
      <c r="Q364" s="28"/>
      <c r="R364" s="63">
        <f t="shared" si="36"/>
        <v>0</v>
      </c>
      <c r="S364" s="67" t="str">
        <f t="shared" si="33"/>
        <v/>
      </c>
      <c r="T364" s="25" t="str">
        <f>IF(R364&gt;0,IF(R364&gt;O364,"Fail",""),IF(F364="Vacant","",""))</f>
        <v/>
      </c>
      <c r="U364" s="85"/>
      <c r="V364" s="85"/>
      <c r="W364" s="85"/>
      <c r="X364" s="70"/>
      <c r="Y364" s="214"/>
      <c r="AA364" s="71">
        <f>IF(I364=1.5,$M$7,IF(I364=2.5,$N$7,IF(I364=3.5,$O$7,IF(I364=4.5,$P$7,IF(I364=5.5,$Q$7,IF(I364=6.5,$R$7,IF(I364=7.5,$S$7,IF(I364=8.5,$T$7,0))))))))</f>
        <v>0</v>
      </c>
      <c r="AB364" s="18">
        <f>IF(I364=1,$M$6,IF(I364=2,$N$6,IF(I364=3,$O$6,IF(I364=4,$P$6,IF(I364=5,$Q$6,IF(I364=6,$R$6,IF(I364=7,$S$6,IF(I364=8,$T$6,AA364))))))))</f>
        <v>0</v>
      </c>
      <c r="AC364" s="16">
        <f>IF(J364=1,$M$6,IF(J364=2,$N$6,IF(J364=3,$O$6,IF(J364=4,$P$6,IF(J364=5,$Q$6,IF(J364=6,$R$6,IF(J364=7,$S$6,IF(J364=8,$T$6,0))))))))</f>
        <v>0</v>
      </c>
      <c r="AD364" s="16">
        <f>(K364*AB364)</f>
        <v>0</v>
      </c>
    </row>
    <row r="365" spans="1:30" ht="12.75" customHeight="1" x14ac:dyDescent="0.4">
      <c r="A365" s="79">
        <f t="shared" si="37"/>
        <v>354</v>
      </c>
      <c r="B365" s="27"/>
      <c r="C365" s="126"/>
      <c r="D365" s="127"/>
      <c r="E365" s="127"/>
      <c r="F365" s="128"/>
      <c r="G365" s="82"/>
      <c r="H365" s="27"/>
      <c r="I365" s="64">
        <f t="shared" si="34"/>
        <v>0</v>
      </c>
      <c r="J365" s="112"/>
      <c r="K365" s="33"/>
      <c r="L365" s="110"/>
      <c r="M365" s="15">
        <f>IF(OR(C365="VACANT",K365=0),0,(L365/AC365))</f>
        <v>0</v>
      </c>
      <c r="N365" s="23" t="str">
        <f t="shared" si="32"/>
        <v xml:space="preserve"> </v>
      </c>
      <c r="O365" s="24">
        <f t="shared" si="35"/>
        <v>0</v>
      </c>
      <c r="P365" s="28"/>
      <c r="Q365" s="28"/>
      <c r="R365" s="63">
        <f t="shared" si="36"/>
        <v>0</v>
      </c>
      <c r="S365" s="67" t="str">
        <f t="shared" si="33"/>
        <v/>
      </c>
      <c r="T365" s="25" t="str">
        <f>IF(R365&gt;0,IF(R365&gt;O365,"Fail",""),IF(F365="Vacant","",""))</f>
        <v/>
      </c>
      <c r="U365" s="85"/>
      <c r="V365" s="85"/>
      <c r="W365" s="85"/>
      <c r="X365" s="70"/>
      <c r="Y365" s="214"/>
      <c r="AA365" s="71">
        <f>IF(I365=1.5,$M$7,IF(I365=2.5,$N$7,IF(I365=3.5,$O$7,IF(I365=4.5,$P$7,IF(I365=5.5,$Q$7,IF(I365=6.5,$R$7,IF(I365=7.5,$S$7,IF(I365=8.5,$T$7,0))))))))</f>
        <v>0</v>
      </c>
      <c r="AB365" s="18">
        <f>IF(I365=1,$M$6,IF(I365=2,$N$6,IF(I365=3,$O$6,IF(I365=4,$P$6,IF(I365=5,$Q$6,IF(I365=6,$R$6,IF(I365=7,$S$6,IF(I365=8,$T$6,AA365))))))))</f>
        <v>0</v>
      </c>
      <c r="AC365" s="16">
        <f>IF(J365=1,$M$6,IF(J365=2,$N$6,IF(J365=3,$O$6,IF(J365=4,$P$6,IF(J365=5,$Q$6,IF(J365=6,$R$6,IF(J365=7,$S$6,IF(J365=8,$T$6,0))))))))</f>
        <v>0</v>
      </c>
      <c r="AD365" s="16">
        <f>(K365*AB365)</f>
        <v>0</v>
      </c>
    </row>
    <row r="366" spans="1:30" ht="12.75" customHeight="1" x14ac:dyDescent="0.4">
      <c r="A366" s="79">
        <f t="shared" si="37"/>
        <v>355</v>
      </c>
      <c r="B366" s="27"/>
      <c r="C366" s="126"/>
      <c r="D366" s="127"/>
      <c r="E366" s="127"/>
      <c r="F366" s="128"/>
      <c r="G366" s="82"/>
      <c r="H366" s="27"/>
      <c r="I366" s="64">
        <f t="shared" si="34"/>
        <v>0</v>
      </c>
      <c r="J366" s="112"/>
      <c r="K366" s="33"/>
      <c r="L366" s="110"/>
      <c r="M366" s="15">
        <f>IF(OR(C366="VACANT",K366=0),0,(L366/AC366))</f>
        <v>0</v>
      </c>
      <c r="N366" s="23" t="str">
        <f t="shared" si="32"/>
        <v xml:space="preserve"> </v>
      </c>
      <c r="O366" s="24">
        <f t="shared" si="35"/>
        <v>0</v>
      </c>
      <c r="P366" s="28"/>
      <c r="Q366" s="28"/>
      <c r="R366" s="63">
        <f t="shared" si="36"/>
        <v>0</v>
      </c>
      <c r="S366" s="67" t="str">
        <f t="shared" si="33"/>
        <v/>
      </c>
      <c r="T366" s="25" t="str">
        <f>IF(R366&gt;0,IF(R366&gt;O366,"Fail",""),IF(F366="Vacant","",""))</f>
        <v/>
      </c>
      <c r="U366" s="85"/>
      <c r="V366" s="85"/>
      <c r="W366" s="85"/>
      <c r="X366" s="70"/>
      <c r="Y366" s="214"/>
      <c r="AA366" s="71">
        <f>IF(I366=1.5,$M$7,IF(I366=2.5,$N$7,IF(I366=3.5,$O$7,IF(I366=4.5,$P$7,IF(I366=5.5,$Q$7,IF(I366=6.5,$R$7,IF(I366=7.5,$S$7,IF(I366=8.5,$T$7,0))))))))</f>
        <v>0</v>
      </c>
      <c r="AB366" s="18">
        <f>IF(I366=1,$M$6,IF(I366=2,$N$6,IF(I366=3,$O$6,IF(I366=4,$P$6,IF(I366=5,$Q$6,IF(I366=6,$R$6,IF(I366=7,$S$6,IF(I366=8,$T$6,AA366))))))))</f>
        <v>0</v>
      </c>
      <c r="AC366" s="16">
        <f>IF(J366=1,$M$6,IF(J366=2,$N$6,IF(J366=3,$O$6,IF(J366=4,$P$6,IF(J366=5,$Q$6,IF(J366=6,$R$6,IF(J366=7,$S$6,IF(J366=8,$T$6,0))))))))</f>
        <v>0</v>
      </c>
      <c r="AD366" s="16">
        <f>(K366*AB366)</f>
        <v>0</v>
      </c>
    </row>
    <row r="367" spans="1:30" ht="12.75" customHeight="1" x14ac:dyDescent="0.4">
      <c r="A367" s="79">
        <f t="shared" si="37"/>
        <v>356</v>
      </c>
      <c r="B367" s="27"/>
      <c r="C367" s="126"/>
      <c r="D367" s="127"/>
      <c r="E367" s="127"/>
      <c r="F367" s="128"/>
      <c r="G367" s="82"/>
      <c r="H367" s="27"/>
      <c r="I367" s="64">
        <f t="shared" si="34"/>
        <v>0</v>
      </c>
      <c r="J367" s="112"/>
      <c r="K367" s="33"/>
      <c r="L367" s="110"/>
      <c r="M367" s="15">
        <f>IF(OR(C367="VACANT",K367=0),0,(L367/AC367))</f>
        <v>0</v>
      </c>
      <c r="N367" s="23" t="str">
        <f t="shared" si="32"/>
        <v xml:space="preserve"> </v>
      </c>
      <c r="O367" s="24">
        <f t="shared" si="35"/>
        <v>0</v>
      </c>
      <c r="P367" s="28"/>
      <c r="Q367" s="28"/>
      <c r="R367" s="63">
        <f t="shared" si="36"/>
        <v>0</v>
      </c>
      <c r="S367" s="67" t="str">
        <f t="shared" si="33"/>
        <v/>
      </c>
      <c r="T367" s="25" t="str">
        <f>IF(R367&gt;0,IF(R367&gt;O367,"Fail",""),IF(F367="Vacant","",""))</f>
        <v/>
      </c>
      <c r="U367" s="85"/>
      <c r="V367" s="85"/>
      <c r="W367" s="85"/>
      <c r="X367" s="70"/>
      <c r="Y367" s="214"/>
      <c r="AA367" s="71">
        <f>IF(I367=1.5,$M$7,IF(I367=2.5,$N$7,IF(I367=3.5,$O$7,IF(I367=4.5,$P$7,IF(I367=5.5,$Q$7,IF(I367=6.5,$R$7,IF(I367=7.5,$S$7,IF(I367=8.5,$T$7,0))))))))</f>
        <v>0</v>
      </c>
      <c r="AB367" s="18">
        <f>IF(I367=1,$M$6,IF(I367=2,$N$6,IF(I367=3,$O$6,IF(I367=4,$P$6,IF(I367=5,$Q$6,IF(I367=6,$R$6,IF(I367=7,$S$6,IF(I367=8,$T$6,AA367))))))))</f>
        <v>0</v>
      </c>
      <c r="AC367" s="16">
        <f>IF(J367=1,$M$6,IF(J367=2,$N$6,IF(J367=3,$O$6,IF(J367=4,$P$6,IF(J367=5,$Q$6,IF(J367=6,$R$6,IF(J367=7,$S$6,IF(J367=8,$T$6,0))))))))</f>
        <v>0</v>
      </c>
      <c r="AD367" s="16">
        <f>(K367*AB367)</f>
        <v>0</v>
      </c>
    </row>
    <row r="368" spans="1:30" ht="12.75" customHeight="1" x14ac:dyDescent="0.4">
      <c r="A368" s="79">
        <f t="shared" si="37"/>
        <v>357</v>
      </c>
      <c r="B368" s="27"/>
      <c r="C368" s="126"/>
      <c r="D368" s="127"/>
      <c r="E368" s="127"/>
      <c r="F368" s="128"/>
      <c r="G368" s="82"/>
      <c r="H368" s="27"/>
      <c r="I368" s="64">
        <f t="shared" si="34"/>
        <v>0</v>
      </c>
      <c r="J368" s="112"/>
      <c r="K368" s="33"/>
      <c r="L368" s="110"/>
      <c r="M368" s="15">
        <f>IF(OR(C368="VACANT",K368=0),0,(L368/AC368))</f>
        <v>0</v>
      </c>
      <c r="N368" s="23" t="str">
        <f t="shared" si="32"/>
        <v xml:space="preserve"> </v>
      </c>
      <c r="O368" s="24">
        <f t="shared" si="35"/>
        <v>0</v>
      </c>
      <c r="P368" s="28"/>
      <c r="Q368" s="28"/>
      <c r="R368" s="63">
        <f t="shared" si="36"/>
        <v>0</v>
      </c>
      <c r="S368" s="67" t="str">
        <f t="shared" si="33"/>
        <v/>
      </c>
      <c r="T368" s="25" t="str">
        <f>IF(R368&gt;0,IF(R368&gt;O368,"Fail",""),IF(F368="Vacant","",""))</f>
        <v/>
      </c>
      <c r="U368" s="85"/>
      <c r="V368" s="85"/>
      <c r="W368" s="85"/>
      <c r="X368" s="70"/>
      <c r="Y368" s="214"/>
      <c r="AA368" s="71">
        <f>IF(I368=1.5,$M$7,IF(I368=2.5,$N$7,IF(I368=3.5,$O$7,IF(I368=4.5,$P$7,IF(I368=5.5,$Q$7,IF(I368=6.5,$R$7,IF(I368=7.5,$S$7,IF(I368=8.5,$T$7,0))))))))</f>
        <v>0</v>
      </c>
      <c r="AB368" s="18">
        <f>IF(I368=1,$M$6,IF(I368=2,$N$6,IF(I368=3,$O$6,IF(I368=4,$P$6,IF(I368=5,$Q$6,IF(I368=6,$R$6,IF(I368=7,$S$6,IF(I368=8,$T$6,AA368))))))))</f>
        <v>0</v>
      </c>
      <c r="AC368" s="16">
        <f>IF(J368=1,$M$6,IF(J368=2,$N$6,IF(J368=3,$O$6,IF(J368=4,$P$6,IF(J368=5,$Q$6,IF(J368=6,$R$6,IF(J368=7,$S$6,IF(J368=8,$T$6,0))))))))</f>
        <v>0</v>
      </c>
      <c r="AD368" s="16">
        <f>(K368*AB368)</f>
        <v>0</v>
      </c>
    </row>
    <row r="369" spans="1:30" ht="12.75" customHeight="1" x14ac:dyDescent="0.4">
      <c r="A369" s="79">
        <f t="shared" si="37"/>
        <v>358</v>
      </c>
      <c r="B369" s="27"/>
      <c r="C369" s="126"/>
      <c r="D369" s="127"/>
      <c r="E369" s="127"/>
      <c r="F369" s="128"/>
      <c r="G369" s="82"/>
      <c r="H369" s="27"/>
      <c r="I369" s="64">
        <f t="shared" si="34"/>
        <v>0</v>
      </c>
      <c r="J369" s="112"/>
      <c r="K369" s="33"/>
      <c r="L369" s="110"/>
      <c r="M369" s="15">
        <f>IF(OR(C369="VACANT",K369=0),0,(L369/AC369))</f>
        <v>0</v>
      </c>
      <c r="N369" s="23" t="str">
        <f t="shared" si="32"/>
        <v xml:space="preserve"> </v>
      </c>
      <c r="O369" s="24">
        <f t="shared" si="35"/>
        <v>0</v>
      </c>
      <c r="P369" s="28"/>
      <c r="Q369" s="28"/>
      <c r="R369" s="63">
        <f t="shared" si="36"/>
        <v>0</v>
      </c>
      <c r="S369" s="67" t="str">
        <f t="shared" si="33"/>
        <v/>
      </c>
      <c r="T369" s="25" t="str">
        <f>IF(R369&gt;0,IF(R369&gt;O369,"Fail",""),IF(F369="Vacant","",""))</f>
        <v/>
      </c>
      <c r="U369" s="85"/>
      <c r="V369" s="85"/>
      <c r="W369" s="85"/>
      <c r="X369" s="70"/>
      <c r="Y369" s="214"/>
      <c r="AA369" s="71">
        <f>IF(I369=1.5,$M$7,IF(I369=2.5,$N$7,IF(I369=3.5,$O$7,IF(I369=4.5,$P$7,IF(I369=5.5,$Q$7,IF(I369=6.5,$R$7,IF(I369=7.5,$S$7,IF(I369=8.5,$T$7,0))))))))</f>
        <v>0</v>
      </c>
      <c r="AB369" s="18">
        <f>IF(I369=1,$M$6,IF(I369=2,$N$6,IF(I369=3,$O$6,IF(I369=4,$P$6,IF(I369=5,$Q$6,IF(I369=6,$R$6,IF(I369=7,$S$6,IF(I369=8,$T$6,AA369))))))))</f>
        <v>0</v>
      </c>
      <c r="AC369" s="16">
        <f>IF(J369=1,$M$6,IF(J369=2,$N$6,IF(J369=3,$O$6,IF(J369=4,$P$6,IF(J369=5,$Q$6,IF(J369=6,$R$6,IF(J369=7,$S$6,IF(J369=8,$T$6,0))))))))</f>
        <v>0</v>
      </c>
      <c r="AD369" s="16">
        <f>(K369*AB369)</f>
        <v>0</v>
      </c>
    </row>
    <row r="370" spans="1:30" ht="12.75" customHeight="1" x14ac:dyDescent="0.4">
      <c r="A370" s="79">
        <f t="shared" si="37"/>
        <v>359</v>
      </c>
      <c r="B370" s="27"/>
      <c r="C370" s="126"/>
      <c r="D370" s="127"/>
      <c r="E370" s="127"/>
      <c r="F370" s="128"/>
      <c r="G370" s="82"/>
      <c r="H370" s="27"/>
      <c r="I370" s="64">
        <f t="shared" si="34"/>
        <v>0</v>
      </c>
      <c r="J370" s="112"/>
      <c r="K370" s="33"/>
      <c r="L370" s="110"/>
      <c r="M370" s="15">
        <f>IF(OR(C370="VACANT",K370=0),0,(L370/AC370))</f>
        <v>0</v>
      </c>
      <c r="N370" s="23" t="str">
        <f t="shared" si="32"/>
        <v xml:space="preserve"> </v>
      </c>
      <c r="O370" s="24">
        <f t="shared" si="35"/>
        <v>0</v>
      </c>
      <c r="P370" s="28"/>
      <c r="Q370" s="28"/>
      <c r="R370" s="63">
        <f t="shared" si="36"/>
        <v>0</v>
      </c>
      <c r="S370" s="67" t="str">
        <f t="shared" si="33"/>
        <v/>
      </c>
      <c r="T370" s="25" t="str">
        <f>IF(R370&gt;0,IF(R370&gt;O370,"Fail",""),IF(F370="Vacant","",""))</f>
        <v/>
      </c>
      <c r="U370" s="85"/>
      <c r="V370" s="85"/>
      <c r="W370" s="85"/>
      <c r="X370" s="70"/>
      <c r="Y370" s="214"/>
      <c r="AA370" s="71">
        <f>IF(I370=1.5,$M$7,IF(I370=2.5,$N$7,IF(I370=3.5,$O$7,IF(I370=4.5,$P$7,IF(I370=5.5,$Q$7,IF(I370=6.5,$R$7,IF(I370=7.5,$S$7,IF(I370=8.5,$T$7,0))))))))</f>
        <v>0</v>
      </c>
      <c r="AB370" s="18">
        <f>IF(I370=1,$M$6,IF(I370=2,$N$6,IF(I370=3,$O$6,IF(I370=4,$P$6,IF(I370=5,$Q$6,IF(I370=6,$R$6,IF(I370=7,$S$6,IF(I370=8,$T$6,AA370))))))))</f>
        <v>0</v>
      </c>
      <c r="AC370" s="16">
        <f>IF(J370=1,$M$6,IF(J370=2,$N$6,IF(J370=3,$O$6,IF(J370=4,$P$6,IF(J370=5,$Q$6,IF(J370=6,$R$6,IF(J370=7,$S$6,IF(J370=8,$T$6,0))))))))</f>
        <v>0</v>
      </c>
      <c r="AD370" s="16">
        <f>(K370*AB370)</f>
        <v>0</v>
      </c>
    </row>
    <row r="371" spans="1:30" ht="12.75" customHeight="1" x14ac:dyDescent="0.4">
      <c r="A371" s="79">
        <f t="shared" si="37"/>
        <v>360</v>
      </c>
      <c r="B371" s="27"/>
      <c r="C371" s="126"/>
      <c r="D371" s="127"/>
      <c r="E371" s="127"/>
      <c r="F371" s="128"/>
      <c r="G371" s="82"/>
      <c r="H371" s="27"/>
      <c r="I371" s="64">
        <f t="shared" si="34"/>
        <v>0</v>
      </c>
      <c r="J371" s="112"/>
      <c r="K371" s="33"/>
      <c r="L371" s="110"/>
      <c r="M371" s="15">
        <f>IF(OR(C371="VACANT",K371=0),0,(L371/AC371))</f>
        <v>0</v>
      </c>
      <c r="N371" s="23" t="str">
        <f t="shared" si="32"/>
        <v xml:space="preserve"> </v>
      </c>
      <c r="O371" s="24">
        <f t="shared" si="35"/>
        <v>0</v>
      </c>
      <c r="P371" s="28"/>
      <c r="Q371" s="28"/>
      <c r="R371" s="63">
        <f t="shared" si="36"/>
        <v>0</v>
      </c>
      <c r="S371" s="67" t="str">
        <f t="shared" si="33"/>
        <v/>
      </c>
      <c r="T371" s="25" t="str">
        <f>IF(R371&gt;0,IF(R371&gt;O371,"Fail",""),IF(F371="Vacant","",""))</f>
        <v/>
      </c>
      <c r="U371" s="85"/>
      <c r="V371" s="85"/>
      <c r="W371" s="85"/>
      <c r="X371" s="70"/>
      <c r="Y371" s="214"/>
      <c r="AA371" s="71">
        <f>IF(I371=1.5,$M$7,IF(I371=2.5,$N$7,IF(I371=3.5,$O$7,IF(I371=4.5,$P$7,IF(I371=5.5,$Q$7,IF(I371=6.5,$R$7,IF(I371=7.5,$S$7,IF(I371=8.5,$T$7,0))))))))</f>
        <v>0</v>
      </c>
      <c r="AB371" s="18">
        <f>IF(I371=1,$M$6,IF(I371=2,$N$6,IF(I371=3,$O$6,IF(I371=4,$P$6,IF(I371=5,$Q$6,IF(I371=6,$R$6,IF(I371=7,$S$6,IF(I371=8,$T$6,AA371))))))))</f>
        <v>0</v>
      </c>
      <c r="AC371" s="16">
        <f>IF(J371=1,$M$6,IF(J371=2,$N$6,IF(J371=3,$O$6,IF(J371=4,$P$6,IF(J371=5,$Q$6,IF(J371=6,$R$6,IF(J371=7,$S$6,IF(J371=8,$T$6,0))))))))</f>
        <v>0</v>
      </c>
      <c r="AD371" s="16">
        <f>(K371*AB371)</f>
        <v>0</v>
      </c>
    </row>
    <row r="372" spans="1:30" ht="12.75" customHeight="1" x14ac:dyDescent="0.4">
      <c r="A372" s="79">
        <f t="shared" si="37"/>
        <v>361</v>
      </c>
      <c r="B372" s="27"/>
      <c r="C372" s="126"/>
      <c r="D372" s="127"/>
      <c r="E372" s="127"/>
      <c r="F372" s="128"/>
      <c r="G372" s="82"/>
      <c r="H372" s="27"/>
      <c r="I372" s="64">
        <f t="shared" si="34"/>
        <v>0</v>
      </c>
      <c r="J372" s="112"/>
      <c r="K372" s="33"/>
      <c r="L372" s="110"/>
      <c r="M372" s="15">
        <f>IF(OR(C372="VACANT",K372=0),0,(L372/AC372))</f>
        <v>0</v>
      </c>
      <c r="N372" s="23" t="str">
        <f t="shared" si="32"/>
        <v xml:space="preserve"> </v>
      </c>
      <c r="O372" s="24">
        <f t="shared" si="35"/>
        <v>0</v>
      </c>
      <c r="P372" s="28"/>
      <c r="Q372" s="28"/>
      <c r="R372" s="63">
        <f t="shared" si="36"/>
        <v>0</v>
      </c>
      <c r="S372" s="67" t="str">
        <f t="shared" si="33"/>
        <v/>
      </c>
      <c r="T372" s="25" t="str">
        <f>IF(R372&gt;0,IF(R372&gt;O372,"Fail",""),IF(F372="Vacant","",""))</f>
        <v/>
      </c>
      <c r="U372" s="85"/>
      <c r="V372" s="85"/>
      <c r="W372" s="85"/>
      <c r="X372" s="70"/>
      <c r="Y372" s="214"/>
      <c r="AA372" s="71">
        <f>IF(I372=1.5,$M$7,IF(I372=2.5,$N$7,IF(I372=3.5,$O$7,IF(I372=4.5,$P$7,IF(I372=5.5,$Q$7,IF(I372=6.5,$R$7,IF(I372=7.5,$S$7,IF(I372=8.5,$T$7,0))))))))</f>
        <v>0</v>
      </c>
      <c r="AB372" s="18">
        <f>IF(I372=1,$M$6,IF(I372=2,$N$6,IF(I372=3,$O$6,IF(I372=4,$P$6,IF(I372=5,$Q$6,IF(I372=6,$R$6,IF(I372=7,$S$6,IF(I372=8,$T$6,AA372))))))))</f>
        <v>0</v>
      </c>
      <c r="AC372" s="16">
        <f>IF(J372=1,$M$6,IF(J372=2,$N$6,IF(J372=3,$O$6,IF(J372=4,$P$6,IF(J372=5,$Q$6,IF(J372=6,$R$6,IF(J372=7,$S$6,IF(J372=8,$T$6,0))))))))</f>
        <v>0</v>
      </c>
      <c r="AD372" s="16">
        <f>(K372*AB372)</f>
        <v>0</v>
      </c>
    </row>
    <row r="373" spans="1:30" ht="12.75" customHeight="1" x14ac:dyDescent="0.4">
      <c r="A373" s="79">
        <f t="shared" si="37"/>
        <v>362</v>
      </c>
      <c r="B373" s="27"/>
      <c r="C373" s="126"/>
      <c r="D373" s="127"/>
      <c r="E373" s="127"/>
      <c r="F373" s="128"/>
      <c r="G373" s="82"/>
      <c r="H373" s="27"/>
      <c r="I373" s="64">
        <f t="shared" si="34"/>
        <v>0</v>
      </c>
      <c r="J373" s="112"/>
      <c r="K373" s="33"/>
      <c r="L373" s="110"/>
      <c r="M373" s="15">
        <f>IF(OR(C373="VACANT",K373=0),0,(L373/AC373))</f>
        <v>0</v>
      </c>
      <c r="N373" s="23" t="str">
        <f t="shared" si="32"/>
        <v xml:space="preserve"> </v>
      </c>
      <c r="O373" s="24">
        <f t="shared" si="35"/>
        <v>0</v>
      </c>
      <c r="P373" s="28"/>
      <c r="Q373" s="28"/>
      <c r="R373" s="63">
        <f t="shared" si="36"/>
        <v>0</v>
      </c>
      <c r="S373" s="67" t="str">
        <f t="shared" si="33"/>
        <v/>
      </c>
      <c r="T373" s="25" t="str">
        <f>IF(R373&gt;0,IF(R373&gt;O373,"Fail",""),IF(F373="Vacant","",""))</f>
        <v/>
      </c>
      <c r="U373" s="85"/>
      <c r="V373" s="85"/>
      <c r="W373" s="85"/>
      <c r="X373" s="70"/>
      <c r="Y373" s="214"/>
      <c r="AA373" s="71">
        <f>IF(I373=1.5,$M$7,IF(I373=2.5,$N$7,IF(I373=3.5,$O$7,IF(I373=4.5,$P$7,IF(I373=5.5,$Q$7,IF(I373=6.5,$R$7,IF(I373=7.5,$S$7,IF(I373=8.5,$T$7,0))))))))</f>
        <v>0</v>
      </c>
      <c r="AB373" s="18">
        <f>IF(I373=1,$M$6,IF(I373=2,$N$6,IF(I373=3,$O$6,IF(I373=4,$P$6,IF(I373=5,$Q$6,IF(I373=6,$R$6,IF(I373=7,$S$6,IF(I373=8,$T$6,AA373))))))))</f>
        <v>0</v>
      </c>
      <c r="AC373" s="16">
        <f>IF(J373=1,$M$6,IF(J373=2,$N$6,IF(J373=3,$O$6,IF(J373=4,$P$6,IF(J373=5,$Q$6,IF(J373=6,$R$6,IF(J373=7,$S$6,IF(J373=8,$T$6,0))))))))</f>
        <v>0</v>
      </c>
      <c r="AD373" s="16">
        <f>(K373*AB373)</f>
        <v>0</v>
      </c>
    </row>
    <row r="374" spans="1:30" ht="12.75" customHeight="1" x14ac:dyDescent="0.4">
      <c r="A374" s="79">
        <f t="shared" si="37"/>
        <v>363</v>
      </c>
      <c r="B374" s="27"/>
      <c r="C374" s="126"/>
      <c r="D374" s="127"/>
      <c r="E374" s="127"/>
      <c r="F374" s="128"/>
      <c r="G374" s="82"/>
      <c r="H374" s="27"/>
      <c r="I374" s="64">
        <f t="shared" si="34"/>
        <v>0</v>
      </c>
      <c r="J374" s="112"/>
      <c r="K374" s="33"/>
      <c r="L374" s="110"/>
      <c r="M374" s="15">
        <f>IF(OR(C374="VACANT",K374=0),0,(L374/AC374))</f>
        <v>0</v>
      </c>
      <c r="N374" s="23" t="str">
        <f t="shared" si="32"/>
        <v xml:space="preserve"> </v>
      </c>
      <c r="O374" s="24">
        <f t="shared" si="35"/>
        <v>0</v>
      </c>
      <c r="P374" s="28"/>
      <c r="Q374" s="28"/>
      <c r="R374" s="63">
        <f t="shared" si="36"/>
        <v>0</v>
      </c>
      <c r="S374" s="67" t="str">
        <f t="shared" si="33"/>
        <v/>
      </c>
      <c r="T374" s="25" t="str">
        <f>IF(R374&gt;0,IF(R374&gt;O374,"Fail",""),IF(F374="Vacant","",""))</f>
        <v/>
      </c>
      <c r="U374" s="85"/>
      <c r="V374" s="85"/>
      <c r="W374" s="85"/>
      <c r="X374" s="70"/>
      <c r="Y374" s="214"/>
      <c r="AA374" s="71">
        <f>IF(I374=1.5,$M$7,IF(I374=2.5,$N$7,IF(I374=3.5,$O$7,IF(I374=4.5,$P$7,IF(I374=5.5,$Q$7,IF(I374=6.5,$R$7,IF(I374=7.5,$S$7,IF(I374=8.5,$T$7,0))))))))</f>
        <v>0</v>
      </c>
      <c r="AB374" s="18">
        <f>IF(I374=1,$M$6,IF(I374=2,$N$6,IF(I374=3,$O$6,IF(I374=4,$P$6,IF(I374=5,$Q$6,IF(I374=6,$R$6,IF(I374=7,$S$6,IF(I374=8,$T$6,AA374))))))))</f>
        <v>0</v>
      </c>
      <c r="AC374" s="16">
        <f>IF(J374=1,$M$6,IF(J374=2,$N$6,IF(J374=3,$O$6,IF(J374=4,$P$6,IF(J374=5,$Q$6,IF(J374=6,$R$6,IF(J374=7,$S$6,IF(J374=8,$T$6,0))))))))</f>
        <v>0</v>
      </c>
      <c r="AD374" s="16">
        <f>(K374*AB374)</f>
        <v>0</v>
      </c>
    </row>
    <row r="375" spans="1:30" ht="12.75" customHeight="1" x14ac:dyDescent="0.4">
      <c r="A375" s="79">
        <f t="shared" si="37"/>
        <v>364</v>
      </c>
      <c r="B375" s="27"/>
      <c r="C375" s="126"/>
      <c r="D375" s="127"/>
      <c r="E375" s="127"/>
      <c r="F375" s="128"/>
      <c r="G375" s="82"/>
      <c r="H375" s="27"/>
      <c r="I375" s="64">
        <f t="shared" si="34"/>
        <v>0</v>
      </c>
      <c r="J375" s="112"/>
      <c r="K375" s="33"/>
      <c r="L375" s="110"/>
      <c r="M375" s="15">
        <f>IF(OR(C375="VACANT",K375=0),0,(L375/AC375))</f>
        <v>0</v>
      </c>
      <c r="N375" s="23" t="str">
        <f t="shared" si="32"/>
        <v xml:space="preserve"> </v>
      </c>
      <c r="O375" s="24">
        <f t="shared" si="35"/>
        <v>0</v>
      </c>
      <c r="P375" s="28"/>
      <c r="Q375" s="28"/>
      <c r="R375" s="63">
        <f t="shared" si="36"/>
        <v>0</v>
      </c>
      <c r="S375" s="67" t="str">
        <f t="shared" si="33"/>
        <v/>
      </c>
      <c r="T375" s="25" t="str">
        <f>IF(R375&gt;0,IF(R375&gt;O375,"Fail",""),IF(F375="Vacant","",""))</f>
        <v/>
      </c>
      <c r="U375" s="85"/>
      <c r="V375" s="85"/>
      <c r="W375" s="85"/>
      <c r="X375" s="70"/>
      <c r="Y375" s="214"/>
      <c r="AA375" s="71">
        <f>IF(I375=1.5,$M$7,IF(I375=2.5,$N$7,IF(I375=3.5,$O$7,IF(I375=4.5,$P$7,IF(I375=5.5,$Q$7,IF(I375=6.5,$R$7,IF(I375=7.5,$S$7,IF(I375=8.5,$T$7,0))))))))</f>
        <v>0</v>
      </c>
      <c r="AB375" s="18">
        <f>IF(I375=1,$M$6,IF(I375=2,$N$6,IF(I375=3,$O$6,IF(I375=4,$P$6,IF(I375=5,$Q$6,IF(I375=6,$R$6,IF(I375=7,$S$6,IF(I375=8,$T$6,AA375))))))))</f>
        <v>0</v>
      </c>
      <c r="AC375" s="16">
        <f>IF(J375=1,$M$6,IF(J375=2,$N$6,IF(J375=3,$O$6,IF(J375=4,$P$6,IF(J375=5,$Q$6,IF(J375=6,$R$6,IF(J375=7,$S$6,IF(J375=8,$T$6,0))))))))</f>
        <v>0</v>
      </c>
      <c r="AD375" s="16">
        <f>(K375*AB375)</f>
        <v>0</v>
      </c>
    </row>
    <row r="376" spans="1:30" ht="12.75" customHeight="1" x14ac:dyDescent="0.4">
      <c r="A376" s="79">
        <f t="shared" si="37"/>
        <v>365</v>
      </c>
      <c r="B376" s="27"/>
      <c r="C376" s="126"/>
      <c r="D376" s="127"/>
      <c r="E376" s="127"/>
      <c r="F376" s="128"/>
      <c r="G376" s="82"/>
      <c r="H376" s="27"/>
      <c r="I376" s="64">
        <f t="shared" si="34"/>
        <v>0</v>
      </c>
      <c r="J376" s="112"/>
      <c r="K376" s="33"/>
      <c r="L376" s="110"/>
      <c r="M376" s="15">
        <f>IF(OR(C376="VACANT",K376=0),0,(L376/AC376))</f>
        <v>0</v>
      </c>
      <c r="N376" s="23" t="str">
        <f t="shared" si="32"/>
        <v xml:space="preserve"> </v>
      </c>
      <c r="O376" s="24">
        <f t="shared" si="35"/>
        <v>0</v>
      </c>
      <c r="P376" s="28"/>
      <c r="Q376" s="28"/>
      <c r="R376" s="63">
        <f t="shared" si="36"/>
        <v>0</v>
      </c>
      <c r="S376" s="67" t="str">
        <f t="shared" si="33"/>
        <v/>
      </c>
      <c r="T376" s="25" t="str">
        <f>IF(R376&gt;0,IF(R376&gt;O376,"Fail",""),IF(F376="Vacant","",""))</f>
        <v/>
      </c>
      <c r="U376" s="85"/>
      <c r="V376" s="85"/>
      <c r="W376" s="85"/>
      <c r="X376" s="70"/>
      <c r="Y376" s="214"/>
      <c r="AA376" s="71">
        <f>IF(I376=1.5,$M$7,IF(I376=2.5,$N$7,IF(I376=3.5,$O$7,IF(I376=4.5,$P$7,IF(I376=5.5,$Q$7,IF(I376=6.5,$R$7,IF(I376=7.5,$S$7,IF(I376=8.5,$T$7,0))))))))</f>
        <v>0</v>
      </c>
      <c r="AB376" s="18">
        <f>IF(I376=1,$M$6,IF(I376=2,$N$6,IF(I376=3,$O$6,IF(I376=4,$P$6,IF(I376=5,$Q$6,IF(I376=6,$R$6,IF(I376=7,$S$6,IF(I376=8,$T$6,AA376))))))))</f>
        <v>0</v>
      </c>
      <c r="AC376" s="16">
        <f>IF(J376=1,$M$6,IF(J376=2,$N$6,IF(J376=3,$O$6,IF(J376=4,$P$6,IF(J376=5,$Q$6,IF(J376=6,$R$6,IF(J376=7,$S$6,IF(J376=8,$T$6,0))))))))</f>
        <v>0</v>
      </c>
      <c r="AD376" s="16">
        <f>(K376*AB376)</f>
        <v>0</v>
      </c>
    </row>
    <row r="377" spans="1:30" ht="12.75" customHeight="1" x14ac:dyDescent="0.4">
      <c r="A377" s="79">
        <f t="shared" si="37"/>
        <v>366</v>
      </c>
      <c r="B377" s="27"/>
      <c r="C377" s="126"/>
      <c r="D377" s="127"/>
      <c r="E377" s="127"/>
      <c r="F377" s="128"/>
      <c r="G377" s="82"/>
      <c r="H377" s="27"/>
      <c r="I377" s="64">
        <f t="shared" si="34"/>
        <v>0</v>
      </c>
      <c r="J377" s="112"/>
      <c r="K377" s="33"/>
      <c r="L377" s="110"/>
      <c r="M377" s="15">
        <f>IF(OR(C377="VACANT",K377=0),0,(L377/AC377))</f>
        <v>0</v>
      </c>
      <c r="N377" s="23" t="str">
        <f t="shared" si="32"/>
        <v xml:space="preserve"> </v>
      </c>
      <c r="O377" s="24">
        <f t="shared" si="35"/>
        <v>0</v>
      </c>
      <c r="P377" s="28"/>
      <c r="Q377" s="28"/>
      <c r="R377" s="63">
        <f t="shared" si="36"/>
        <v>0</v>
      </c>
      <c r="S377" s="67" t="str">
        <f t="shared" si="33"/>
        <v/>
      </c>
      <c r="T377" s="25" t="str">
        <f>IF(R377&gt;0,IF(R377&gt;O377,"Fail",""),IF(F377="Vacant","",""))</f>
        <v/>
      </c>
      <c r="U377" s="85"/>
      <c r="V377" s="85"/>
      <c r="W377" s="85"/>
      <c r="X377" s="70"/>
      <c r="Y377" s="214"/>
      <c r="AA377" s="71">
        <f>IF(I377=1.5,$M$7,IF(I377=2.5,$N$7,IF(I377=3.5,$O$7,IF(I377=4.5,$P$7,IF(I377=5.5,$Q$7,IF(I377=6.5,$R$7,IF(I377=7.5,$S$7,IF(I377=8.5,$T$7,0))))))))</f>
        <v>0</v>
      </c>
      <c r="AB377" s="18">
        <f>IF(I377=1,$M$6,IF(I377=2,$N$6,IF(I377=3,$O$6,IF(I377=4,$P$6,IF(I377=5,$Q$6,IF(I377=6,$R$6,IF(I377=7,$S$6,IF(I377=8,$T$6,AA377))))))))</f>
        <v>0</v>
      </c>
      <c r="AC377" s="16">
        <f>IF(J377=1,$M$6,IF(J377=2,$N$6,IF(J377=3,$O$6,IF(J377=4,$P$6,IF(J377=5,$Q$6,IF(J377=6,$R$6,IF(J377=7,$S$6,IF(J377=8,$T$6,0))))))))</f>
        <v>0</v>
      </c>
      <c r="AD377" s="16">
        <f>(K377*AB377)</f>
        <v>0</v>
      </c>
    </row>
    <row r="378" spans="1:30" ht="12.75" customHeight="1" x14ac:dyDescent="0.4">
      <c r="A378" s="79">
        <f t="shared" si="37"/>
        <v>367</v>
      </c>
      <c r="B378" s="27"/>
      <c r="C378" s="126"/>
      <c r="D378" s="127"/>
      <c r="E378" s="127"/>
      <c r="F378" s="128"/>
      <c r="G378" s="82"/>
      <c r="H378" s="27"/>
      <c r="I378" s="64">
        <f t="shared" si="34"/>
        <v>0</v>
      </c>
      <c r="J378" s="112"/>
      <c r="K378" s="33"/>
      <c r="L378" s="110"/>
      <c r="M378" s="15">
        <f>IF(OR(C378="VACANT",K378=0),0,(L378/AC378))</f>
        <v>0</v>
      </c>
      <c r="N378" s="23" t="str">
        <f t="shared" si="32"/>
        <v xml:space="preserve"> </v>
      </c>
      <c r="O378" s="24">
        <f t="shared" si="35"/>
        <v>0</v>
      </c>
      <c r="P378" s="28"/>
      <c r="Q378" s="28"/>
      <c r="R378" s="63">
        <f t="shared" si="36"/>
        <v>0</v>
      </c>
      <c r="S378" s="67" t="str">
        <f t="shared" si="33"/>
        <v/>
      </c>
      <c r="T378" s="25" t="str">
        <f>IF(R378&gt;0,IF(R378&gt;O378,"Fail",""),IF(F378="Vacant","",""))</f>
        <v/>
      </c>
      <c r="U378" s="85"/>
      <c r="V378" s="85"/>
      <c r="W378" s="85"/>
      <c r="X378" s="70"/>
      <c r="Y378" s="214"/>
      <c r="AA378" s="71">
        <f>IF(I378=1.5,$M$7,IF(I378=2.5,$N$7,IF(I378=3.5,$O$7,IF(I378=4.5,$P$7,IF(I378=5.5,$Q$7,IF(I378=6.5,$R$7,IF(I378=7.5,$S$7,IF(I378=8.5,$T$7,0))))))))</f>
        <v>0</v>
      </c>
      <c r="AB378" s="18">
        <f>IF(I378=1,$M$6,IF(I378=2,$N$6,IF(I378=3,$O$6,IF(I378=4,$P$6,IF(I378=5,$Q$6,IF(I378=6,$R$6,IF(I378=7,$S$6,IF(I378=8,$T$6,AA378))))))))</f>
        <v>0</v>
      </c>
      <c r="AC378" s="16">
        <f>IF(J378=1,$M$6,IF(J378=2,$N$6,IF(J378=3,$O$6,IF(J378=4,$P$6,IF(J378=5,$Q$6,IF(J378=6,$R$6,IF(J378=7,$S$6,IF(J378=8,$T$6,0))))))))</f>
        <v>0</v>
      </c>
      <c r="AD378" s="16">
        <f>(K378*AB378)</f>
        <v>0</v>
      </c>
    </row>
    <row r="379" spans="1:30" ht="12.75" customHeight="1" x14ac:dyDescent="0.4">
      <c r="A379" s="79">
        <f t="shared" si="37"/>
        <v>368</v>
      </c>
      <c r="B379" s="27"/>
      <c r="C379" s="126"/>
      <c r="D379" s="127"/>
      <c r="E379" s="127"/>
      <c r="F379" s="128"/>
      <c r="G379" s="82"/>
      <c r="H379" s="27"/>
      <c r="I379" s="64">
        <f t="shared" si="34"/>
        <v>0</v>
      </c>
      <c r="J379" s="112"/>
      <c r="K379" s="33"/>
      <c r="L379" s="110"/>
      <c r="M379" s="15">
        <f>IF(OR(C379="VACANT",K379=0),0,(L379/AC379))</f>
        <v>0</v>
      </c>
      <c r="N379" s="23" t="str">
        <f t="shared" si="32"/>
        <v xml:space="preserve"> </v>
      </c>
      <c r="O379" s="24">
        <f t="shared" si="35"/>
        <v>0</v>
      </c>
      <c r="P379" s="28"/>
      <c r="Q379" s="28"/>
      <c r="R379" s="63">
        <f t="shared" si="36"/>
        <v>0</v>
      </c>
      <c r="S379" s="67" t="str">
        <f t="shared" si="33"/>
        <v/>
      </c>
      <c r="T379" s="25" t="str">
        <f>IF(R379&gt;0,IF(R379&gt;O379,"Fail",""),IF(F379="Vacant","",""))</f>
        <v/>
      </c>
      <c r="U379" s="85"/>
      <c r="V379" s="85"/>
      <c r="W379" s="85"/>
      <c r="X379" s="70"/>
      <c r="Y379" s="214"/>
      <c r="AA379" s="71">
        <f>IF(I379=1.5,$M$7,IF(I379=2.5,$N$7,IF(I379=3.5,$O$7,IF(I379=4.5,$P$7,IF(I379=5.5,$Q$7,IF(I379=6.5,$R$7,IF(I379=7.5,$S$7,IF(I379=8.5,$T$7,0))))))))</f>
        <v>0</v>
      </c>
      <c r="AB379" s="18">
        <f>IF(I379=1,$M$6,IF(I379=2,$N$6,IF(I379=3,$O$6,IF(I379=4,$P$6,IF(I379=5,$Q$6,IF(I379=6,$R$6,IF(I379=7,$S$6,IF(I379=8,$T$6,AA379))))))))</f>
        <v>0</v>
      </c>
      <c r="AC379" s="16">
        <f>IF(J379=1,$M$6,IF(J379=2,$N$6,IF(J379=3,$O$6,IF(J379=4,$P$6,IF(J379=5,$Q$6,IF(J379=6,$R$6,IF(J379=7,$S$6,IF(J379=8,$T$6,0))))))))</f>
        <v>0</v>
      </c>
      <c r="AD379" s="16">
        <f>(K379*AB379)</f>
        <v>0</v>
      </c>
    </row>
    <row r="380" spans="1:30" ht="12.75" customHeight="1" x14ac:dyDescent="0.4">
      <c r="A380" s="79">
        <f t="shared" si="37"/>
        <v>369</v>
      </c>
      <c r="B380" s="27"/>
      <c r="C380" s="126"/>
      <c r="D380" s="127"/>
      <c r="E380" s="127"/>
      <c r="F380" s="128"/>
      <c r="G380" s="82"/>
      <c r="H380" s="27"/>
      <c r="I380" s="64">
        <f t="shared" si="34"/>
        <v>0</v>
      </c>
      <c r="J380" s="112"/>
      <c r="K380" s="33"/>
      <c r="L380" s="110"/>
      <c r="M380" s="15">
        <f>IF(OR(C380="VACANT",K380=0),0,(L380/AC380))</f>
        <v>0</v>
      </c>
      <c r="N380" s="23" t="str">
        <f t="shared" si="32"/>
        <v xml:space="preserve"> </v>
      </c>
      <c r="O380" s="24">
        <f t="shared" si="35"/>
        <v>0</v>
      </c>
      <c r="P380" s="28"/>
      <c r="Q380" s="28"/>
      <c r="R380" s="63">
        <f t="shared" si="36"/>
        <v>0</v>
      </c>
      <c r="S380" s="67" t="str">
        <f t="shared" si="33"/>
        <v/>
      </c>
      <c r="T380" s="25" t="str">
        <f>IF(R380&gt;0,IF(R380&gt;O380,"Fail",""),IF(F380="Vacant","",""))</f>
        <v/>
      </c>
      <c r="U380" s="85"/>
      <c r="V380" s="85"/>
      <c r="W380" s="85"/>
      <c r="X380" s="70"/>
      <c r="Y380" s="214"/>
      <c r="AA380" s="71">
        <f>IF(I380=1.5,$M$7,IF(I380=2.5,$N$7,IF(I380=3.5,$O$7,IF(I380=4.5,$P$7,IF(I380=5.5,$Q$7,IF(I380=6.5,$R$7,IF(I380=7.5,$S$7,IF(I380=8.5,$T$7,0))))))))</f>
        <v>0</v>
      </c>
      <c r="AB380" s="18">
        <f>IF(I380=1,$M$6,IF(I380=2,$N$6,IF(I380=3,$O$6,IF(I380=4,$P$6,IF(I380=5,$Q$6,IF(I380=6,$R$6,IF(I380=7,$S$6,IF(I380=8,$T$6,AA380))))))))</f>
        <v>0</v>
      </c>
      <c r="AC380" s="16">
        <f>IF(J380=1,$M$6,IF(J380=2,$N$6,IF(J380=3,$O$6,IF(J380=4,$P$6,IF(J380=5,$Q$6,IF(J380=6,$R$6,IF(J380=7,$S$6,IF(J380=8,$T$6,0))))))))</f>
        <v>0</v>
      </c>
      <c r="AD380" s="16">
        <f>(K380*AB380)</f>
        <v>0</v>
      </c>
    </row>
    <row r="381" spans="1:30" ht="12.75" customHeight="1" x14ac:dyDescent="0.4">
      <c r="A381" s="79">
        <f t="shared" si="37"/>
        <v>370</v>
      </c>
      <c r="B381" s="27"/>
      <c r="C381" s="126"/>
      <c r="D381" s="127"/>
      <c r="E381" s="127"/>
      <c r="F381" s="128"/>
      <c r="G381" s="82"/>
      <c r="H381" s="27"/>
      <c r="I381" s="64">
        <f t="shared" si="34"/>
        <v>0</v>
      </c>
      <c r="J381" s="112"/>
      <c r="K381" s="33"/>
      <c r="L381" s="110"/>
      <c r="M381" s="15">
        <f>IF(OR(C381="VACANT",K381=0),0,(L381/AC381))</f>
        <v>0</v>
      </c>
      <c r="N381" s="23" t="str">
        <f t="shared" si="32"/>
        <v xml:space="preserve"> </v>
      </c>
      <c r="O381" s="24">
        <f t="shared" si="35"/>
        <v>0</v>
      </c>
      <c r="P381" s="28"/>
      <c r="Q381" s="28"/>
      <c r="R381" s="63">
        <f t="shared" si="36"/>
        <v>0</v>
      </c>
      <c r="S381" s="67" t="str">
        <f t="shared" si="33"/>
        <v/>
      </c>
      <c r="T381" s="25" t="str">
        <f>IF(R381&gt;0,IF(R381&gt;O381,"Fail",""),IF(F381="Vacant","",""))</f>
        <v/>
      </c>
      <c r="U381" s="85"/>
      <c r="V381" s="85"/>
      <c r="W381" s="85"/>
      <c r="X381" s="70"/>
      <c r="Y381" s="214"/>
      <c r="AA381" s="71">
        <f>IF(I381=1.5,$M$7,IF(I381=2.5,$N$7,IF(I381=3.5,$O$7,IF(I381=4.5,$P$7,IF(I381=5.5,$Q$7,IF(I381=6.5,$R$7,IF(I381=7.5,$S$7,IF(I381=8.5,$T$7,0))))))))</f>
        <v>0</v>
      </c>
      <c r="AB381" s="18">
        <f>IF(I381=1,$M$6,IF(I381=2,$N$6,IF(I381=3,$O$6,IF(I381=4,$P$6,IF(I381=5,$Q$6,IF(I381=6,$R$6,IF(I381=7,$S$6,IF(I381=8,$T$6,AA381))))))))</f>
        <v>0</v>
      </c>
      <c r="AC381" s="16">
        <f>IF(J381=1,$M$6,IF(J381=2,$N$6,IF(J381=3,$O$6,IF(J381=4,$P$6,IF(J381=5,$Q$6,IF(J381=6,$R$6,IF(J381=7,$S$6,IF(J381=8,$T$6,0))))))))</f>
        <v>0</v>
      </c>
      <c r="AD381" s="16">
        <f>(K381*AB381)</f>
        <v>0</v>
      </c>
    </row>
    <row r="382" spans="1:30" ht="12.75" customHeight="1" x14ac:dyDescent="0.4">
      <c r="A382" s="79">
        <f t="shared" si="37"/>
        <v>371</v>
      </c>
      <c r="B382" s="27"/>
      <c r="C382" s="126"/>
      <c r="D382" s="127"/>
      <c r="E382" s="127"/>
      <c r="F382" s="128"/>
      <c r="G382" s="82"/>
      <c r="H382" s="27"/>
      <c r="I382" s="64">
        <f t="shared" si="34"/>
        <v>0</v>
      </c>
      <c r="J382" s="112"/>
      <c r="K382" s="33"/>
      <c r="L382" s="110"/>
      <c r="M382" s="15">
        <f>IF(OR(C382="VACANT",K382=0),0,(L382/AC382))</f>
        <v>0</v>
      </c>
      <c r="N382" s="23" t="str">
        <f t="shared" si="32"/>
        <v xml:space="preserve"> </v>
      </c>
      <c r="O382" s="24">
        <f t="shared" si="35"/>
        <v>0</v>
      </c>
      <c r="P382" s="28"/>
      <c r="Q382" s="28"/>
      <c r="R382" s="63">
        <f t="shared" si="36"/>
        <v>0</v>
      </c>
      <c r="S382" s="67" t="str">
        <f t="shared" si="33"/>
        <v/>
      </c>
      <c r="T382" s="25" t="str">
        <f>IF(R382&gt;0,IF(R382&gt;O382,"Fail",""),IF(F382="Vacant","",""))</f>
        <v/>
      </c>
      <c r="U382" s="85"/>
      <c r="V382" s="85"/>
      <c r="W382" s="85"/>
      <c r="X382" s="70"/>
      <c r="Y382" s="214"/>
      <c r="AA382" s="71">
        <f>IF(I382=1.5,$M$7,IF(I382=2.5,$N$7,IF(I382=3.5,$O$7,IF(I382=4.5,$P$7,IF(I382=5.5,$Q$7,IF(I382=6.5,$R$7,IF(I382=7.5,$S$7,IF(I382=8.5,$T$7,0))))))))</f>
        <v>0</v>
      </c>
      <c r="AB382" s="18">
        <f>IF(I382=1,$M$6,IF(I382=2,$N$6,IF(I382=3,$O$6,IF(I382=4,$P$6,IF(I382=5,$Q$6,IF(I382=6,$R$6,IF(I382=7,$S$6,IF(I382=8,$T$6,AA382))))))))</f>
        <v>0</v>
      </c>
      <c r="AC382" s="16">
        <f>IF(J382=1,$M$6,IF(J382=2,$N$6,IF(J382=3,$O$6,IF(J382=4,$P$6,IF(J382=5,$Q$6,IF(J382=6,$R$6,IF(J382=7,$S$6,IF(J382=8,$T$6,0))))))))</f>
        <v>0</v>
      </c>
      <c r="AD382" s="16">
        <f>(K382*AB382)</f>
        <v>0</v>
      </c>
    </row>
    <row r="383" spans="1:30" ht="12.75" customHeight="1" x14ac:dyDescent="0.4">
      <c r="A383" s="79">
        <f t="shared" si="37"/>
        <v>372</v>
      </c>
      <c r="B383" s="27"/>
      <c r="C383" s="126"/>
      <c r="D383" s="127"/>
      <c r="E383" s="127"/>
      <c r="F383" s="128"/>
      <c r="G383" s="82"/>
      <c r="H383" s="27"/>
      <c r="I383" s="64">
        <f t="shared" si="34"/>
        <v>0</v>
      </c>
      <c r="J383" s="112"/>
      <c r="K383" s="33"/>
      <c r="L383" s="110"/>
      <c r="M383" s="15">
        <f>IF(OR(C383="VACANT",K383=0),0,(L383/AC383))</f>
        <v>0</v>
      </c>
      <c r="N383" s="23" t="str">
        <f t="shared" si="32"/>
        <v xml:space="preserve"> </v>
      </c>
      <c r="O383" s="24">
        <f t="shared" si="35"/>
        <v>0</v>
      </c>
      <c r="P383" s="28"/>
      <c r="Q383" s="28"/>
      <c r="R383" s="63">
        <f t="shared" si="36"/>
        <v>0</v>
      </c>
      <c r="S383" s="67" t="str">
        <f t="shared" si="33"/>
        <v/>
      </c>
      <c r="T383" s="25" t="str">
        <f>IF(R383&gt;0,IF(R383&gt;O383,"Fail",""),IF(F383="Vacant","",""))</f>
        <v/>
      </c>
      <c r="U383" s="85"/>
      <c r="V383" s="85"/>
      <c r="W383" s="85"/>
      <c r="X383" s="70"/>
      <c r="Y383" s="214"/>
      <c r="AA383" s="71">
        <f>IF(I383=1.5,$M$7,IF(I383=2.5,$N$7,IF(I383=3.5,$O$7,IF(I383=4.5,$P$7,IF(I383=5.5,$Q$7,IF(I383=6.5,$R$7,IF(I383=7.5,$S$7,IF(I383=8.5,$T$7,0))))))))</f>
        <v>0</v>
      </c>
      <c r="AB383" s="18">
        <f>IF(I383=1,$M$6,IF(I383=2,$N$6,IF(I383=3,$O$6,IF(I383=4,$P$6,IF(I383=5,$Q$6,IF(I383=6,$R$6,IF(I383=7,$S$6,IF(I383=8,$T$6,AA383))))))))</f>
        <v>0</v>
      </c>
      <c r="AC383" s="16">
        <f>IF(J383=1,$M$6,IF(J383=2,$N$6,IF(J383=3,$O$6,IF(J383=4,$P$6,IF(J383=5,$Q$6,IF(J383=6,$R$6,IF(J383=7,$S$6,IF(J383=8,$T$6,0))))))))</f>
        <v>0</v>
      </c>
      <c r="AD383" s="16">
        <f>(K383*AB383)</f>
        <v>0</v>
      </c>
    </row>
    <row r="384" spans="1:30" ht="12.75" customHeight="1" x14ac:dyDescent="0.4">
      <c r="A384" s="79">
        <f t="shared" si="37"/>
        <v>373</v>
      </c>
      <c r="B384" s="27"/>
      <c r="C384" s="126"/>
      <c r="D384" s="127"/>
      <c r="E384" s="127"/>
      <c r="F384" s="128"/>
      <c r="G384" s="82"/>
      <c r="H384" s="27"/>
      <c r="I384" s="64">
        <f t="shared" si="34"/>
        <v>0</v>
      </c>
      <c r="J384" s="112"/>
      <c r="K384" s="33"/>
      <c r="L384" s="110"/>
      <c r="M384" s="15">
        <f>IF(OR(C384="VACANT",K384=0),0,(L384/AC384))</f>
        <v>0</v>
      </c>
      <c r="N384" s="23" t="str">
        <f t="shared" si="32"/>
        <v xml:space="preserve"> </v>
      </c>
      <c r="O384" s="24">
        <f t="shared" si="35"/>
        <v>0</v>
      </c>
      <c r="P384" s="28"/>
      <c r="Q384" s="28"/>
      <c r="R384" s="63">
        <f t="shared" si="36"/>
        <v>0</v>
      </c>
      <c r="S384" s="67" t="str">
        <f t="shared" si="33"/>
        <v/>
      </c>
      <c r="T384" s="25" t="str">
        <f>IF(R384&gt;0,IF(R384&gt;O384,"Fail",""),IF(F384="Vacant","",""))</f>
        <v/>
      </c>
      <c r="U384" s="85"/>
      <c r="V384" s="85"/>
      <c r="W384" s="85"/>
      <c r="X384" s="70"/>
      <c r="Y384" s="214"/>
      <c r="AA384" s="71">
        <f>IF(I384=1.5,$M$7,IF(I384=2.5,$N$7,IF(I384=3.5,$O$7,IF(I384=4.5,$P$7,IF(I384=5.5,$Q$7,IF(I384=6.5,$R$7,IF(I384=7.5,$S$7,IF(I384=8.5,$T$7,0))))))))</f>
        <v>0</v>
      </c>
      <c r="AB384" s="18">
        <f>IF(I384=1,$M$6,IF(I384=2,$N$6,IF(I384=3,$O$6,IF(I384=4,$P$6,IF(I384=5,$Q$6,IF(I384=6,$R$6,IF(I384=7,$S$6,IF(I384=8,$T$6,AA384))))))))</f>
        <v>0</v>
      </c>
      <c r="AC384" s="16">
        <f>IF(J384=1,$M$6,IF(J384=2,$N$6,IF(J384=3,$O$6,IF(J384=4,$P$6,IF(J384=5,$Q$6,IF(J384=6,$R$6,IF(J384=7,$S$6,IF(J384=8,$T$6,0))))))))</f>
        <v>0</v>
      </c>
      <c r="AD384" s="16">
        <f>(K384*AB384)</f>
        <v>0</v>
      </c>
    </row>
    <row r="385" spans="1:30" ht="12.75" customHeight="1" x14ac:dyDescent="0.4">
      <c r="A385" s="79">
        <f t="shared" si="37"/>
        <v>374</v>
      </c>
      <c r="B385" s="27"/>
      <c r="C385" s="126"/>
      <c r="D385" s="127"/>
      <c r="E385" s="127"/>
      <c r="F385" s="128"/>
      <c r="G385" s="82"/>
      <c r="H385" s="27"/>
      <c r="I385" s="64">
        <f t="shared" si="34"/>
        <v>0</v>
      </c>
      <c r="J385" s="112"/>
      <c r="K385" s="33"/>
      <c r="L385" s="110"/>
      <c r="M385" s="15">
        <f>IF(OR(C385="VACANT",K385=0),0,(L385/AC385))</f>
        <v>0</v>
      </c>
      <c r="N385" s="23" t="str">
        <f t="shared" si="32"/>
        <v xml:space="preserve"> </v>
      </c>
      <c r="O385" s="24">
        <f t="shared" si="35"/>
        <v>0</v>
      </c>
      <c r="P385" s="28"/>
      <c r="Q385" s="28"/>
      <c r="R385" s="63">
        <f t="shared" si="36"/>
        <v>0</v>
      </c>
      <c r="S385" s="67" t="str">
        <f t="shared" si="33"/>
        <v/>
      </c>
      <c r="T385" s="25" t="str">
        <f>IF(R385&gt;0,IF(R385&gt;O385,"Fail",""),IF(F385="Vacant","",""))</f>
        <v/>
      </c>
      <c r="U385" s="85"/>
      <c r="V385" s="85"/>
      <c r="W385" s="85"/>
      <c r="X385" s="70"/>
      <c r="Y385" s="214"/>
      <c r="AA385" s="71">
        <f>IF(I385=1.5,$M$7,IF(I385=2.5,$N$7,IF(I385=3.5,$O$7,IF(I385=4.5,$P$7,IF(I385=5.5,$Q$7,IF(I385=6.5,$R$7,IF(I385=7.5,$S$7,IF(I385=8.5,$T$7,0))))))))</f>
        <v>0</v>
      </c>
      <c r="AB385" s="18">
        <f>IF(I385=1,$M$6,IF(I385=2,$N$6,IF(I385=3,$O$6,IF(I385=4,$P$6,IF(I385=5,$Q$6,IF(I385=6,$R$6,IF(I385=7,$S$6,IF(I385=8,$T$6,AA385))))))))</f>
        <v>0</v>
      </c>
      <c r="AC385" s="16">
        <f>IF(J385=1,$M$6,IF(J385=2,$N$6,IF(J385=3,$O$6,IF(J385=4,$P$6,IF(J385=5,$Q$6,IF(J385=6,$R$6,IF(J385=7,$S$6,IF(J385=8,$T$6,0))))))))</f>
        <v>0</v>
      </c>
      <c r="AD385" s="16">
        <f>(K385*AB385)</f>
        <v>0</v>
      </c>
    </row>
    <row r="386" spans="1:30" ht="12.75" customHeight="1" x14ac:dyDescent="0.4">
      <c r="A386" s="79">
        <f t="shared" si="37"/>
        <v>375</v>
      </c>
      <c r="B386" s="27"/>
      <c r="C386" s="126"/>
      <c r="D386" s="127"/>
      <c r="E386" s="127"/>
      <c r="F386" s="128"/>
      <c r="G386" s="82"/>
      <c r="H386" s="27"/>
      <c r="I386" s="64">
        <f t="shared" si="34"/>
        <v>0</v>
      </c>
      <c r="J386" s="112"/>
      <c r="K386" s="33"/>
      <c r="L386" s="110"/>
      <c r="M386" s="15">
        <f>IF(OR(C386="VACANT",K386=0),0,(L386/AC386))</f>
        <v>0</v>
      </c>
      <c r="N386" s="23" t="str">
        <f t="shared" si="32"/>
        <v xml:space="preserve"> </v>
      </c>
      <c r="O386" s="24">
        <f t="shared" si="35"/>
        <v>0</v>
      </c>
      <c r="P386" s="28"/>
      <c r="Q386" s="28"/>
      <c r="R386" s="63">
        <f t="shared" si="36"/>
        <v>0</v>
      </c>
      <c r="S386" s="67" t="str">
        <f t="shared" si="33"/>
        <v/>
      </c>
      <c r="T386" s="25" t="str">
        <f>IF(R386&gt;0,IF(R386&gt;O386,"Fail",""),IF(F386="Vacant","",""))</f>
        <v/>
      </c>
      <c r="U386" s="85"/>
      <c r="V386" s="85"/>
      <c r="W386" s="85"/>
      <c r="X386" s="70"/>
      <c r="Y386" s="214"/>
      <c r="AA386" s="71">
        <f>IF(I386=1.5,$M$7,IF(I386=2.5,$N$7,IF(I386=3.5,$O$7,IF(I386=4.5,$P$7,IF(I386=5.5,$Q$7,IF(I386=6.5,$R$7,IF(I386=7.5,$S$7,IF(I386=8.5,$T$7,0))))))))</f>
        <v>0</v>
      </c>
      <c r="AB386" s="18">
        <f>IF(I386=1,$M$6,IF(I386=2,$N$6,IF(I386=3,$O$6,IF(I386=4,$P$6,IF(I386=5,$Q$6,IF(I386=6,$R$6,IF(I386=7,$S$6,IF(I386=8,$T$6,AA386))))))))</f>
        <v>0</v>
      </c>
      <c r="AC386" s="16">
        <f>IF(J386=1,$M$6,IF(J386=2,$N$6,IF(J386=3,$O$6,IF(J386=4,$P$6,IF(J386=5,$Q$6,IF(J386=6,$R$6,IF(J386=7,$S$6,IF(J386=8,$T$6,0))))))))</f>
        <v>0</v>
      </c>
      <c r="AD386" s="16">
        <f>(K386*AB386)</f>
        <v>0</v>
      </c>
    </row>
    <row r="387" spans="1:30" ht="12.75" customHeight="1" x14ac:dyDescent="0.4">
      <c r="A387" s="79">
        <f t="shared" si="37"/>
        <v>376</v>
      </c>
      <c r="B387" s="27"/>
      <c r="C387" s="126"/>
      <c r="D387" s="127"/>
      <c r="E387" s="127"/>
      <c r="F387" s="128"/>
      <c r="G387" s="82"/>
      <c r="H387" s="27"/>
      <c r="I387" s="64">
        <f t="shared" si="34"/>
        <v>0</v>
      </c>
      <c r="J387" s="112"/>
      <c r="K387" s="33"/>
      <c r="L387" s="110"/>
      <c r="M387" s="15">
        <f>IF(OR(C387="VACANT",K387=0),0,(L387/AC387))</f>
        <v>0</v>
      </c>
      <c r="N387" s="23" t="str">
        <f t="shared" si="32"/>
        <v xml:space="preserve"> </v>
      </c>
      <c r="O387" s="24">
        <f t="shared" si="35"/>
        <v>0</v>
      </c>
      <c r="P387" s="28"/>
      <c r="Q387" s="28"/>
      <c r="R387" s="63">
        <f t="shared" si="36"/>
        <v>0</v>
      </c>
      <c r="S387" s="67" t="str">
        <f t="shared" si="33"/>
        <v/>
      </c>
      <c r="T387" s="25" t="str">
        <f>IF(R387&gt;0,IF(R387&gt;O387,"Fail",""),IF(F387="Vacant","",""))</f>
        <v/>
      </c>
      <c r="U387" s="85"/>
      <c r="V387" s="85"/>
      <c r="W387" s="85"/>
      <c r="X387" s="70"/>
      <c r="Y387" s="214"/>
      <c r="AA387" s="71">
        <f>IF(I387=1.5,$M$7,IF(I387=2.5,$N$7,IF(I387=3.5,$O$7,IF(I387=4.5,$P$7,IF(I387=5.5,$Q$7,IF(I387=6.5,$R$7,IF(I387=7.5,$S$7,IF(I387=8.5,$T$7,0))))))))</f>
        <v>0</v>
      </c>
      <c r="AB387" s="18">
        <f>IF(I387=1,$M$6,IF(I387=2,$N$6,IF(I387=3,$O$6,IF(I387=4,$P$6,IF(I387=5,$Q$6,IF(I387=6,$R$6,IF(I387=7,$S$6,IF(I387=8,$T$6,AA387))))))))</f>
        <v>0</v>
      </c>
      <c r="AC387" s="16">
        <f>IF(J387=1,$M$6,IF(J387=2,$N$6,IF(J387=3,$O$6,IF(J387=4,$P$6,IF(J387=5,$Q$6,IF(J387=6,$R$6,IF(J387=7,$S$6,IF(J387=8,$T$6,0))))))))</f>
        <v>0</v>
      </c>
      <c r="AD387" s="16">
        <f>(K387*AB387)</f>
        <v>0</v>
      </c>
    </row>
    <row r="388" spans="1:30" ht="12.75" customHeight="1" x14ac:dyDescent="0.4">
      <c r="A388" s="79">
        <f t="shared" si="37"/>
        <v>377</v>
      </c>
      <c r="B388" s="27"/>
      <c r="C388" s="126"/>
      <c r="D388" s="127"/>
      <c r="E388" s="127"/>
      <c r="F388" s="128"/>
      <c r="G388" s="82"/>
      <c r="H388" s="27"/>
      <c r="I388" s="64">
        <f t="shared" si="34"/>
        <v>0</v>
      </c>
      <c r="J388" s="112"/>
      <c r="K388" s="33"/>
      <c r="L388" s="110"/>
      <c r="M388" s="15">
        <f>IF(OR(C388="VACANT",K388=0),0,(L388/AC388))</f>
        <v>0</v>
      </c>
      <c r="N388" s="23" t="str">
        <f t="shared" si="32"/>
        <v xml:space="preserve"> </v>
      </c>
      <c r="O388" s="24">
        <f t="shared" si="35"/>
        <v>0</v>
      </c>
      <c r="P388" s="28"/>
      <c r="Q388" s="28"/>
      <c r="R388" s="63">
        <f t="shared" si="36"/>
        <v>0</v>
      </c>
      <c r="S388" s="67" t="str">
        <f t="shared" si="33"/>
        <v/>
      </c>
      <c r="T388" s="25" t="str">
        <f>IF(R388&gt;0,IF(R388&gt;O388,"Fail",""),IF(F388="Vacant","",""))</f>
        <v/>
      </c>
      <c r="U388" s="85"/>
      <c r="V388" s="85"/>
      <c r="W388" s="85"/>
      <c r="X388" s="70"/>
      <c r="Y388" s="214"/>
      <c r="AA388" s="71">
        <f>IF(I388=1.5,$M$7,IF(I388=2.5,$N$7,IF(I388=3.5,$O$7,IF(I388=4.5,$P$7,IF(I388=5.5,$Q$7,IF(I388=6.5,$R$7,IF(I388=7.5,$S$7,IF(I388=8.5,$T$7,0))))))))</f>
        <v>0</v>
      </c>
      <c r="AB388" s="18">
        <f>IF(I388=1,$M$6,IF(I388=2,$N$6,IF(I388=3,$O$6,IF(I388=4,$P$6,IF(I388=5,$Q$6,IF(I388=6,$R$6,IF(I388=7,$S$6,IF(I388=8,$T$6,AA388))))))))</f>
        <v>0</v>
      </c>
      <c r="AC388" s="16">
        <f>IF(J388=1,$M$6,IF(J388=2,$N$6,IF(J388=3,$O$6,IF(J388=4,$P$6,IF(J388=5,$Q$6,IF(J388=6,$R$6,IF(J388=7,$S$6,IF(J388=8,$T$6,0))))))))</f>
        <v>0</v>
      </c>
      <c r="AD388" s="16">
        <f>(K388*AB388)</f>
        <v>0</v>
      </c>
    </row>
    <row r="389" spans="1:30" ht="12.75" customHeight="1" x14ac:dyDescent="0.4">
      <c r="A389" s="79">
        <f t="shared" si="37"/>
        <v>378</v>
      </c>
      <c r="B389" s="27"/>
      <c r="C389" s="126"/>
      <c r="D389" s="127"/>
      <c r="E389" s="127"/>
      <c r="F389" s="128"/>
      <c r="G389" s="82"/>
      <c r="H389" s="27"/>
      <c r="I389" s="64">
        <f t="shared" si="34"/>
        <v>0</v>
      </c>
      <c r="J389" s="112"/>
      <c r="K389" s="33"/>
      <c r="L389" s="110"/>
      <c r="M389" s="15">
        <f>IF(OR(C389="VACANT",K389=0),0,(L389/AC389))</f>
        <v>0</v>
      </c>
      <c r="N389" s="23" t="str">
        <f t="shared" si="32"/>
        <v xml:space="preserve"> </v>
      </c>
      <c r="O389" s="24">
        <f t="shared" si="35"/>
        <v>0</v>
      </c>
      <c r="P389" s="28"/>
      <c r="Q389" s="28"/>
      <c r="R389" s="63">
        <f t="shared" si="36"/>
        <v>0</v>
      </c>
      <c r="S389" s="67" t="str">
        <f t="shared" si="33"/>
        <v/>
      </c>
      <c r="T389" s="25" t="str">
        <f>IF(R389&gt;0,IF(R389&gt;O389,"Fail",""),IF(F389="Vacant","",""))</f>
        <v/>
      </c>
      <c r="U389" s="85"/>
      <c r="V389" s="85"/>
      <c r="W389" s="85"/>
      <c r="X389" s="70"/>
      <c r="Y389" s="214"/>
      <c r="AA389" s="71">
        <f>IF(I389=1.5,$M$7,IF(I389=2.5,$N$7,IF(I389=3.5,$O$7,IF(I389=4.5,$P$7,IF(I389=5.5,$Q$7,IF(I389=6.5,$R$7,IF(I389=7.5,$S$7,IF(I389=8.5,$T$7,0))))))))</f>
        <v>0</v>
      </c>
      <c r="AB389" s="18">
        <f>IF(I389=1,$M$6,IF(I389=2,$N$6,IF(I389=3,$O$6,IF(I389=4,$P$6,IF(I389=5,$Q$6,IF(I389=6,$R$6,IF(I389=7,$S$6,IF(I389=8,$T$6,AA389))))))))</f>
        <v>0</v>
      </c>
      <c r="AC389" s="16">
        <f>IF(J389=1,$M$6,IF(J389=2,$N$6,IF(J389=3,$O$6,IF(J389=4,$P$6,IF(J389=5,$Q$6,IF(J389=6,$R$6,IF(J389=7,$S$6,IF(J389=8,$T$6,0))))))))</f>
        <v>0</v>
      </c>
      <c r="AD389" s="16">
        <f>(K389*AB389)</f>
        <v>0</v>
      </c>
    </row>
    <row r="390" spans="1:30" ht="12.75" customHeight="1" x14ac:dyDescent="0.4">
      <c r="A390" s="79">
        <f t="shared" si="37"/>
        <v>379</v>
      </c>
      <c r="B390" s="27"/>
      <c r="C390" s="126"/>
      <c r="D390" s="127"/>
      <c r="E390" s="127"/>
      <c r="F390" s="128"/>
      <c r="G390" s="82"/>
      <c r="H390" s="27"/>
      <c r="I390" s="64">
        <f t="shared" si="34"/>
        <v>0</v>
      </c>
      <c r="J390" s="112"/>
      <c r="K390" s="33"/>
      <c r="L390" s="110"/>
      <c r="M390" s="15">
        <f>IF(OR(C390="VACANT",K390=0),0,(L390/AC390))</f>
        <v>0</v>
      </c>
      <c r="N390" s="23" t="str">
        <f t="shared" si="32"/>
        <v xml:space="preserve"> </v>
      </c>
      <c r="O390" s="24">
        <f t="shared" si="35"/>
        <v>0</v>
      </c>
      <c r="P390" s="28"/>
      <c r="Q390" s="28"/>
      <c r="R390" s="63">
        <f t="shared" si="36"/>
        <v>0</v>
      </c>
      <c r="S390" s="67" t="str">
        <f t="shared" si="33"/>
        <v/>
      </c>
      <c r="T390" s="25" t="str">
        <f>IF(R390&gt;0,IF(R390&gt;O390,"Fail",""),IF(F390="Vacant","",""))</f>
        <v/>
      </c>
      <c r="U390" s="85"/>
      <c r="V390" s="85"/>
      <c r="W390" s="85"/>
      <c r="X390" s="70"/>
      <c r="Y390" s="214"/>
      <c r="AA390" s="71">
        <f>IF(I390=1.5,$M$7,IF(I390=2.5,$N$7,IF(I390=3.5,$O$7,IF(I390=4.5,$P$7,IF(I390=5.5,$Q$7,IF(I390=6.5,$R$7,IF(I390=7.5,$S$7,IF(I390=8.5,$T$7,0))))))))</f>
        <v>0</v>
      </c>
      <c r="AB390" s="18">
        <f>IF(I390=1,$M$6,IF(I390=2,$N$6,IF(I390=3,$O$6,IF(I390=4,$P$6,IF(I390=5,$Q$6,IF(I390=6,$R$6,IF(I390=7,$S$6,IF(I390=8,$T$6,AA390))))))))</f>
        <v>0</v>
      </c>
      <c r="AC390" s="16">
        <f>IF(J390=1,$M$6,IF(J390=2,$N$6,IF(J390=3,$O$6,IF(J390=4,$P$6,IF(J390=5,$Q$6,IF(J390=6,$R$6,IF(J390=7,$S$6,IF(J390=8,$T$6,0))))))))</f>
        <v>0</v>
      </c>
      <c r="AD390" s="16">
        <f>(K390*AB390)</f>
        <v>0</v>
      </c>
    </row>
    <row r="391" spans="1:30" ht="12.75" customHeight="1" x14ac:dyDescent="0.4">
      <c r="A391" s="79">
        <f t="shared" si="37"/>
        <v>380</v>
      </c>
      <c r="B391" s="27"/>
      <c r="C391" s="126"/>
      <c r="D391" s="127"/>
      <c r="E391" s="127"/>
      <c r="F391" s="128"/>
      <c r="G391" s="82"/>
      <c r="H391" s="27"/>
      <c r="I391" s="64">
        <f t="shared" si="34"/>
        <v>0</v>
      </c>
      <c r="J391" s="112"/>
      <c r="K391" s="33"/>
      <c r="L391" s="110"/>
      <c r="M391" s="15">
        <f>IF(OR(C391="VACANT",K391=0),0,(L391/AC391))</f>
        <v>0</v>
      </c>
      <c r="N391" s="23" t="str">
        <f t="shared" si="32"/>
        <v xml:space="preserve"> </v>
      </c>
      <c r="O391" s="24">
        <f t="shared" si="35"/>
        <v>0</v>
      </c>
      <c r="P391" s="28"/>
      <c r="Q391" s="28"/>
      <c r="R391" s="63">
        <f t="shared" si="36"/>
        <v>0</v>
      </c>
      <c r="S391" s="67" t="str">
        <f t="shared" si="33"/>
        <v/>
      </c>
      <c r="T391" s="25" t="str">
        <f>IF(R391&gt;0,IF(R391&gt;O391,"Fail",""),IF(F391="Vacant","",""))</f>
        <v/>
      </c>
      <c r="U391" s="85"/>
      <c r="V391" s="85"/>
      <c r="W391" s="85"/>
      <c r="X391" s="70"/>
      <c r="Y391" s="214"/>
      <c r="AA391" s="71">
        <f>IF(I391=1.5,$M$7,IF(I391=2.5,$N$7,IF(I391=3.5,$O$7,IF(I391=4.5,$P$7,IF(I391=5.5,$Q$7,IF(I391=6.5,$R$7,IF(I391=7.5,$S$7,IF(I391=8.5,$T$7,0))))))))</f>
        <v>0</v>
      </c>
      <c r="AB391" s="18">
        <f>IF(I391=1,$M$6,IF(I391=2,$N$6,IF(I391=3,$O$6,IF(I391=4,$P$6,IF(I391=5,$Q$6,IF(I391=6,$R$6,IF(I391=7,$S$6,IF(I391=8,$T$6,AA391))))))))</f>
        <v>0</v>
      </c>
      <c r="AC391" s="16">
        <f>IF(J391=1,$M$6,IF(J391=2,$N$6,IF(J391=3,$O$6,IF(J391=4,$P$6,IF(J391=5,$Q$6,IF(J391=6,$R$6,IF(J391=7,$S$6,IF(J391=8,$T$6,0))))))))</f>
        <v>0</v>
      </c>
      <c r="AD391" s="16">
        <f>(K391*AB391)</f>
        <v>0</v>
      </c>
    </row>
    <row r="392" spans="1:30" ht="12.75" customHeight="1" x14ac:dyDescent="0.4">
      <c r="A392" s="79">
        <f t="shared" si="37"/>
        <v>381</v>
      </c>
      <c r="B392" s="27"/>
      <c r="C392" s="126"/>
      <c r="D392" s="127"/>
      <c r="E392" s="127"/>
      <c r="F392" s="128"/>
      <c r="G392" s="82"/>
      <c r="H392" s="27"/>
      <c r="I392" s="64">
        <f t="shared" si="34"/>
        <v>0</v>
      </c>
      <c r="J392" s="112"/>
      <c r="K392" s="33"/>
      <c r="L392" s="110"/>
      <c r="M392" s="15">
        <f>IF(OR(C392="VACANT",K392=0),0,(L392/AC392))</f>
        <v>0</v>
      </c>
      <c r="N392" s="23" t="str">
        <f t="shared" si="32"/>
        <v xml:space="preserve"> </v>
      </c>
      <c r="O392" s="24">
        <f t="shared" si="35"/>
        <v>0</v>
      </c>
      <c r="P392" s="28"/>
      <c r="Q392" s="28"/>
      <c r="R392" s="63">
        <f t="shared" si="36"/>
        <v>0</v>
      </c>
      <c r="S392" s="67" t="str">
        <f t="shared" si="33"/>
        <v/>
      </c>
      <c r="T392" s="25" t="str">
        <f>IF(R392&gt;0,IF(R392&gt;O392,"Fail",""),IF(F392="Vacant","",""))</f>
        <v/>
      </c>
      <c r="U392" s="85"/>
      <c r="V392" s="85"/>
      <c r="W392" s="85"/>
      <c r="X392" s="70"/>
      <c r="Y392" s="214"/>
      <c r="AA392" s="71">
        <f>IF(I392=1.5,$M$7,IF(I392=2.5,$N$7,IF(I392=3.5,$O$7,IF(I392=4.5,$P$7,IF(I392=5.5,$Q$7,IF(I392=6.5,$R$7,IF(I392=7.5,$S$7,IF(I392=8.5,$T$7,0))))))))</f>
        <v>0</v>
      </c>
      <c r="AB392" s="18">
        <f>IF(I392=1,$M$6,IF(I392=2,$N$6,IF(I392=3,$O$6,IF(I392=4,$P$6,IF(I392=5,$Q$6,IF(I392=6,$R$6,IF(I392=7,$S$6,IF(I392=8,$T$6,AA392))))))))</f>
        <v>0</v>
      </c>
      <c r="AC392" s="16">
        <f>IF(J392=1,$M$6,IF(J392=2,$N$6,IF(J392=3,$O$6,IF(J392=4,$P$6,IF(J392=5,$Q$6,IF(J392=6,$R$6,IF(J392=7,$S$6,IF(J392=8,$T$6,0))))))))</f>
        <v>0</v>
      </c>
      <c r="AD392" s="16">
        <f>(K392*AB392)</f>
        <v>0</v>
      </c>
    </row>
    <row r="393" spans="1:30" ht="12.75" customHeight="1" x14ac:dyDescent="0.4">
      <c r="A393" s="79">
        <f t="shared" si="37"/>
        <v>382</v>
      </c>
      <c r="B393" s="27"/>
      <c r="C393" s="126"/>
      <c r="D393" s="127"/>
      <c r="E393" s="127"/>
      <c r="F393" s="128"/>
      <c r="G393" s="82"/>
      <c r="H393" s="27"/>
      <c r="I393" s="64">
        <f t="shared" si="34"/>
        <v>0</v>
      </c>
      <c r="J393" s="112"/>
      <c r="K393" s="33"/>
      <c r="L393" s="110"/>
      <c r="M393" s="15">
        <f>IF(OR(C393="VACANT",K393=0),0,(L393/AC393))</f>
        <v>0</v>
      </c>
      <c r="N393" s="23" t="str">
        <f t="shared" si="32"/>
        <v xml:space="preserve"> </v>
      </c>
      <c r="O393" s="24">
        <f t="shared" si="35"/>
        <v>0</v>
      </c>
      <c r="P393" s="28"/>
      <c r="Q393" s="28"/>
      <c r="R393" s="63">
        <f t="shared" si="36"/>
        <v>0</v>
      </c>
      <c r="S393" s="67" t="str">
        <f t="shared" si="33"/>
        <v/>
      </c>
      <c r="T393" s="25" t="str">
        <f>IF(R393&gt;0,IF(R393&gt;O393,"Fail",""),IF(F393="Vacant","",""))</f>
        <v/>
      </c>
      <c r="U393" s="85"/>
      <c r="V393" s="85"/>
      <c r="W393" s="85"/>
      <c r="X393" s="70"/>
      <c r="Y393" s="214"/>
      <c r="AA393" s="71">
        <f>IF(I393=1.5,$M$7,IF(I393=2.5,$N$7,IF(I393=3.5,$O$7,IF(I393=4.5,$P$7,IF(I393=5.5,$Q$7,IF(I393=6.5,$R$7,IF(I393=7.5,$S$7,IF(I393=8.5,$T$7,0))))))))</f>
        <v>0</v>
      </c>
      <c r="AB393" s="18">
        <f>IF(I393=1,$M$6,IF(I393=2,$N$6,IF(I393=3,$O$6,IF(I393=4,$P$6,IF(I393=5,$Q$6,IF(I393=6,$R$6,IF(I393=7,$S$6,IF(I393=8,$T$6,AA393))))))))</f>
        <v>0</v>
      </c>
      <c r="AC393" s="16">
        <f>IF(J393=1,$M$6,IF(J393=2,$N$6,IF(J393=3,$O$6,IF(J393=4,$P$6,IF(J393=5,$Q$6,IF(J393=6,$R$6,IF(J393=7,$S$6,IF(J393=8,$T$6,0))))))))</f>
        <v>0</v>
      </c>
      <c r="AD393" s="16">
        <f>(K393*AB393)</f>
        <v>0</v>
      </c>
    </row>
    <row r="394" spans="1:30" ht="12.75" customHeight="1" x14ac:dyDescent="0.4">
      <c r="A394" s="79">
        <f t="shared" si="37"/>
        <v>383</v>
      </c>
      <c r="B394" s="27"/>
      <c r="C394" s="126"/>
      <c r="D394" s="127"/>
      <c r="E394" s="127"/>
      <c r="F394" s="128"/>
      <c r="G394" s="82"/>
      <c r="H394" s="27"/>
      <c r="I394" s="64">
        <f t="shared" si="34"/>
        <v>0</v>
      </c>
      <c r="J394" s="112"/>
      <c r="K394" s="33"/>
      <c r="L394" s="110"/>
      <c r="M394" s="15">
        <f>IF(OR(C394="VACANT",K394=0),0,(L394/AC394))</f>
        <v>0</v>
      </c>
      <c r="N394" s="23" t="str">
        <f t="shared" si="32"/>
        <v xml:space="preserve"> </v>
      </c>
      <c r="O394" s="24">
        <f t="shared" si="35"/>
        <v>0</v>
      </c>
      <c r="P394" s="28"/>
      <c r="Q394" s="28"/>
      <c r="R394" s="63">
        <f t="shared" si="36"/>
        <v>0</v>
      </c>
      <c r="S394" s="67" t="str">
        <f t="shared" si="33"/>
        <v/>
      </c>
      <c r="T394" s="25" t="str">
        <f>IF(R394&gt;0,IF(R394&gt;O394,"Fail",""),IF(F394="Vacant","",""))</f>
        <v/>
      </c>
      <c r="U394" s="85"/>
      <c r="V394" s="85"/>
      <c r="W394" s="85"/>
      <c r="X394" s="70"/>
      <c r="Y394" s="214"/>
      <c r="AA394" s="71">
        <f>IF(I394=1.5,$M$7,IF(I394=2.5,$N$7,IF(I394=3.5,$O$7,IF(I394=4.5,$P$7,IF(I394=5.5,$Q$7,IF(I394=6.5,$R$7,IF(I394=7.5,$S$7,IF(I394=8.5,$T$7,0))))))))</f>
        <v>0</v>
      </c>
      <c r="AB394" s="18">
        <f>IF(I394=1,$M$6,IF(I394=2,$N$6,IF(I394=3,$O$6,IF(I394=4,$P$6,IF(I394=5,$Q$6,IF(I394=6,$R$6,IF(I394=7,$S$6,IF(I394=8,$T$6,AA394))))))))</f>
        <v>0</v>
      </c>
      <c r="AC394" s="16">
        <f>IF(J394=1,$M$6,IF(J394=2,$N$6,IF(J394=3,$O$6,IF(J394=4,$P$6,IF(J394=5,$Q$6,IF(J394=6,$R$6,IF(J394=7,$S$6,IF(J394=8,$T$6,0))))))))</f>
        <v>0</v>
      </c>
      <c r="AD394" s="16">
        <f>(K394*AB394)</f>
        <v>0</v>
      </c>
    </row>
    <row r="395" spans="1:30" ht="12.75" customHeight="1" x14ac:dyDescent="0.4">
      <c r="A395" s="79">
        <f t="shared" si="37"/>
        <v>384</v>
      </c>
      <c r="B395" s="27"/>
      <c r="C395" s="126"/>
      <c r="D395" s="127"/>
      <c r="E395" s="127"/>
      <c r="F395" s="128"/>
      <c r="G395" s="82"/>
      <c r="H395" s="27"/>
      <c r="I395" s="64">
        <f t="shared" si="34"/>
        <v>0</v>
      </c>
      <c r="J395" s="112"/>
      <c r="K395" s="33"/>
      <c r="L395" s="110"/>
      <c r="M395" s="15">
        <f>IF(OR(C395="VACANT",K395=0),0,(L395/AC395))</f>
        <v>0</v>
      </c>
      <c r="N395" s="23" t="str">
        <f t="shared" si="32"/>
        <v xml:space="preserve"> </v>
      </c>
      <c r="O395" s="24">
        <f t="shared" si="35"/>
        <v>0</v>
      </c>
      <c r="P395" s="28"/>
      <c r="Q395" s="28"/>
      <c r="R395" s="63">
        <f t="shared" si="36"/>
        <v>0</v>
      </c>
      <c r="S395" s="67" t="str">
        <f t="shared" si="33"/>
        <v/>
      </c>
      <c r="T395" s="25" t="str">
        <f>IF(R395&gt;0,IF(R395&gt;O395,"Fail",""),IF(F395="Vacant","",""))</f>
        <v/>
      </c>
      <c r="U395" s="85"/>
      <c r="V395" s="85"/>
      <c r="W395" s="85"/>
      <c r="X395" s="70"/>
      <c r="Y395" s="214"/>
      <c r="AA395" s="71">
        <f>IF(I395=1.5,$M$7,IF(I395=2.5,$N$7,IF(I395=3.5,$O$7,IF(I395=4.5,$P$7,IF(I395=5.5,$Q$7,IF(I395=6.5,$R$7,IF(I395=7.5,$S$7,IF(I395=8.5,$T$7,0))))))))</f>
        <v>0</v>
      </c>
      <c r="AB395" s="18">
        <f>IF(I395=1,$M$6,IF(I395=2,$N$6,IF(I395=3,$O$6,IF(I395=4,$P$6,IF(I395=5,$Q$6,IF(I395=6,$R$6,IF(I395=7,$S$6,IF(I395=8,$T$6,AA395))))))))</f>
        <v>0</v>
      </c>
      <c r="AC395" s="16">
        <f>IF(J395=1,$M$6,IF(J395=2,$N$6,IF(J395=3,$O$6,IF(J395=4,$P$6,IF(J395=5,$Q$6,IF(J395=6,$R$6,IF(J395=7,$S$6,IF(J395=8,$T$6,0))))))))</f>
        <v>0</v>
      </c>
      <c r="AD395" s="16">
        <f>(K395*AB395)</f>
        <v>0</v>
      </c>
    </row>
    <row r="396" spans="1:30" ht="12.75" customHeight="1" x14ac:dyDescent="0.4">
      <c r="A396" s="79">
        <f t="shared" si="37"/>
        <v>385</v>
      </c>
      <c r="B396" s="27"/>
      <c r="C396" s="126"/>
      <c r="D396" s="127"/>
      <c r="E396" s="127"/>
      <c r="F396" s="128"/>
      <c r="G396" s="82"/>
      <c r="H396" s="27"/>
      <c r="I396" s="64">
        <f t="shared" si="34"/>
        <v>0</v>
      </c>
      <c r="J396" s="112"/>
      <c r="K396" s="33"/>
      <c r="L396" s="110"/>
      <c r="M396" s="15">
        <f>IF(OR(C396="VACANT",K396=0),0,(L396/AC396))</f>
        <v>0</v>
      </c>
      <c r="N396" s="23" t="str">
        <f t="shared" ref="N396:N459" si="38">IF(K396&lt;=0.5,IF(M396&gt;0.5,"Fail"," "),IF(K396&lt;=0.8,IF(M396&gt;0.8,"Fail"," ")," "))</f>
        <v xml:space="preserve"> </v>
      </c>
      <c r="O396" s="24">
        <f t="shared" si="35"/>
        <v>0</v>
      </c>
      <c r="P396" s="28"/>
      <c r="Q396" s="28"/>
      <c r="R396" s="63">
        <f t="shared" si="36"/>
        <v>0</v>
      </c>
      <c r="S396" s="67" t="str">
        <f t="shared" ref="S396:S459" si="39">IF(J396&gt;0,IF(R396*12&gt;L396,"Fail",""),"")</f>
        <v/>
      </c>
      <c r="T396" s="25" t="str">
        <f>IF(R396&gt;0,IF(R396&gt;O396,"Fail",""),IF(F396="Vacant","",""))</f>
        <v/>
      </c>
      <c r="U396" s="85"/>
      <c r="V396" s="85"/>
      <c r="W396" s="85"/>
      <c r="X396" s="70"/>
      <c r="Y396" s="214"/>
      <c r="AA396" s="71">
        <f>IF(I396=1.5,$M$7,IF(I396=2.5,$N$7,IF(I396=3.5,$O$7,IF(I396=4.5,$P$7,IF(I396=5.5,$Q$7,IF(I396=6.5,$R$7,IF(I396=7.5,$S$7,IF(I396=8.5,$T$7,0))))))))</f>
        <v>0</v>
      </c>
      <c r="AB396" s="18">
        <f>IF(I396=1,$M$6,IF(I396=2,$N$6,IF(I396=3,$O$6,IF(I396=4,$P$6,IF(I396=5,$Q$6,IF(I396=6,$R$6,IF(I396=7,$S$6,IF(I396=8,$T$6,AA396))))))))</f>
        <v>0</v>
      </c>
      <c r="AC396" s="16">
        <f>IF(J396=1,$M$6,IF(J396=2,$N$6,IF(J396=3,$O$6,IF(J396=4,$P$6,IF(J396=5,$Q$6,IF(J396=6,$R$6,IF(J396=7,$S$6,IF(J396=8,$T$6,0))))))))</f>
        <v>0</v>
      </c>
      <c r="AD396" s="16">
        <f>(K396*AB396)</f>
        <v>0</v>
      </c>
    </row>
    <row r="397" spans="1:30" ht="12.75" customHeight="1" x14ac:dyDescent="0.4">
      <c r="A397" s="79">
        <f t="shared" si="37"/>
        <v>386</v>
      </c>
      <c r="B397" s="27"/>
      <c r="C397" s="126"/>
      <c r="D397" s="127"/>
      <c r="E397" s="127"/>
      <c r="F397" s="128"/>
      <c r="G397" s="82"/>
      <c r="H397" s="27"/>
      <c r="I397" s="64">
        <f t="shared" ref="I397:I460" si="40">IF(C397&lt;&gt;"",IF(H397&lt;1,1,(H397*1.5)),0)</f>
        <v>0</v>
      </c>
      <c r="J397" s="112"/>
      <c r="K397" s="33"/>
      <c r="L397" s="110"/>
      <c r="M397" s="15">
        <f>IF(OR(C397="VACANT",K397=0),0,(L397/AC397))</f>
        <v>0</v>
      </c>
      <c r="N397" s="23" t="str">
        <f t="shared" si="38"/>
        <v xml:space="preserve"> </v>
      </c>
      <c r="O397" s="24">
        <f t="shared" ref="O397:O460" si="41">+AD397/12*0.3</f>
        <v>0</v>
      </c>
      <c r="P397" s="28"/>
      <c r="Q397" s="28"/>
      <c r="R397" s="63">
        <f t="shared" ref="R397:R460" si="42">P397-Q397</f>
        <v>0</v>
      </c>
      <c r="S397" s="67" t="str">
        <f t="shared" si="39"/>
        <v/>
      </c>
      <c r="T397" s="25" t="str">
        <f>IF(R397&gt;0,IF(R397&gt;O397,"Fail",""),IF(F397="Vacant","",""))</f>
        <v/>
      </c>
      <c r="U397" s="85"/>
      <c r="V397" s="85"/>
      <c r="W397" s="85"/>
      <c r="X397" s="70"/>
      <c r="Y397" s="214"/>
      <c r="AA397" s="71">
        <f>IF(I397=1.5,$M$7,IF(I397=2.5,$N$7,IF(I397=3.5,$O$7,IF(I397=4.5,$P$7,IF(I397=5.5,$Q$7,IF(I397=6.5,$R$7,IF(I397=7.5,$S$7,IF(I397=8.5,$T$7,0))))))))</f>
        <v>0</v>
      </c>
      <c r="AB397" s="18">
        <f>IF(I397=1,$M$6,IF(I397=2,$N$6,IF(I397=3,$O$6,IF(I397=4,$P$6,IF(I397=5,$Q$6,IF(I397=6,$R$6,IF(I397=7,$S$6,IF(I397=8,$T$6,AA397))))))))</f>
        <v>0</v>
      </c>
      <c r="AC397" s="16">
        <f>IF(J397=1,$M$6,IF(J397=2,$N$6,IF(J397=3,$O$6,IF(J397=4,$P$6,IF(J397=5,$Q$6,IF(J397=6,$R$6,IF(J397=7,$S$6,IF(J397=8,$T$6,0))))))))</f>
        <v>0</v>
      </c>
      <c r="AD397" s="16">
        <f>(K397*AB397)</f>
        <v>0</v>
      </c>
    </row>
    <row r="398" spans="1:30" ht="12.75" customHeight="1" x14ac:dyDescent="0.4">
      <c r="A398" s="79">
        <f t="shared" ref="A398:A461" si="43">A397+1</f>
        <v>387</v>
      </c>
      <c r="B398" s="27"/>
      <c r="C398" s="126"/>
      <c r="D398" s="127"/>
      <c r="E398" s="127"/>
      <c r="F398" s="128"/>
      <c r="G398" s="82"/>
      <c r="H398" s="27"/>
      <c r="I398" s="64">
        <f t="shared" si="40"/>
        <v>0</v>
      </c>
      <c r="J398" s="112"/>
      <c r="K398" s="33"/>
      <c r="L398" s="110"/>
      <c r="M398" s="15">
        <f>IF(OR(C398="VACANT",K398=0),0,(L398/AC398))</f>
        <v>0</v>
      </c>
      <c r="N398" s="23" t="str">
        <f t="shared" si="38"/>
        <v xml:space="preserve"> </v>
      </c>
      <c r="O398" s="24">
        <f t="shared" si="41"/>
        <v>0</v>
      </c>
      <c r="P398" s="28"/>
      <c r="Q398" s="28"/>
      <c r="R398" s="63">
        <f t="shared" si="42"/>
        <v>0</v>
      </c>
      <c r="S398" s="67" t="str">
        <f t="shared" si="39"/>
        <v/>
      </c>
      <c r="T398" s="25" t="str">
        <f>IF(R398&gt;0,IF(R398&gt;O398,"Fail",""),IF(F398="Vacant","",""))</f>
        <v/>
      </c>
      <c r="U398" s="85"/>
      <c r="V398" s="85"/>
      <c r="W398" s="85"/>
      <c r="X398" s="70"/>
      <c r="Y398" s="214"/>
      <c r="AA398" s="71">
        <f>IF(I398=1.5,$M$7,IF(I398=2.5,$N$7,IF(I398=3.5,$O$7,IF(I398=4.5,$P$7,IF(I398=5.5,$Q$7,IF(I398=6.5,$R$7,IF(I398=7.5,$S$7,IF(I398=8.5,$T$7,0))))))))</f>
        <v>0</v>
      </c>
      <c r="AB398" s="18">
        <f>IF(I398=1,$M$6,IF(I398=2,$N$6,IF(I398=3,$O$6,IF(I398=4,$P$6,IF(I398=5,$Q$6,IF(I398=6,$R$6,IF(I398=7,$S$6,IF(I398=8,$T$6,AA398))))))))</f>
        <v>0</v>
      </c>
      <c r="AC398" s="16">
        <f>IF(J398=1,$M$6,IF(J398=2,$N$6,IF(J398=3,$O$6,IF(J398=4,$P$6,IF(J398=5,$Q$6,IF(J398=6,$R$6,IF(J398=7,$S$6,IF(J398=8,$T$6,0))))))))</f>
        <v>0</v>
      </c>
      <c r="AD398" s="16">
        <f>(K398*AB398)</f>
        <v>0</v>
      </c>
    </row>
    <row r="399" spans="1:30" ht="12.75" customHeight="1" x14ac:dyDescent="0.4">
      <c r="A399" s="79">
        <f t="shared" si="43"/>
        <v>388</v>
      </c>
      <c r="B399" s="27"/>
      <c r="C399" s="126"/>
      <c r="D399" s="127"/>
      <c r="E399" s="127"/>
      <c r="F399" s="128"/>
      <c r="G399" s="82"/>
      <c r="H399" s="27"/>
      <c r="I399" s="64">
        <f t="shared" si="40"/>
        <v>0</v>
      </c>
      <c r="J399" s="112"/>
      <c r="K399" s="33"/>
      <c r="L399" s="110"/>
      <c r="M399" s="15">
        <f>IF(OR(C399="VACANT",K399=0),0,(L399/AC399))</f>
        <v>0</v>
      </c>
      <c r="N399" s="23" t="str">
        <f t="shared" si="38"/>
        <v xml:space="preserve"> </v>
      </c>
      <c r="O399" s="24">
        <f t="shared" si="41"/>
        <v>0</v>
      </c>
      <c r="P399" s="28"/>
      <c r="Q399" s="28"/>
      <c r="R399" s="63">
        <f t="shared" si="42"/>
        <v>0</v>
      </c>
      <c r="S399" s="67" t="str">
        <f t="shared" si="39"/>
        <v/>
      </c>
      <c r="T399" s="25" t="str">
        <f>IF(R399&gt;0,IF(R399&gt;O399,"Fail",""),IF(F399="Vacant","",""))</f>
        <v/>
      </c>
      <c r="U399" s="85"/>
      <c r="V399" s="85"/>
      <c r="W399" s="85"/>
      <c r="X399" s="70"/>
      <c r="Y399" s="214"/>
      <c r="AA399" s="71">
        <f>IF(I399=1.5,$M$7,IF(I399=2.5,$N$7,IF(I399=3.5,$O$7,IF(I399=4.5,$P$7,IF(I399=5.5,$Q$7,IF(I399=6.5,$R$7,IF(I399=7.5,$S$7,IF(I399=8.5,$T$7,0))))))))</f>
        <v>0</v>
      </c>
      <c r="AB399" s="18">
        <f>IF(I399=1,$M$6,IF(I399=2,$N$6,IF(I399=3,$O$6,IF(I399=4,$P$6,IF(I399=5,$Q$6,IF(I399=6,$R$6,IF(I399=7,$S$6,IF(I399=8,$T$6,AA399))))))))</f>
        <v>0</v>
      </c>
      <c r="AC399" s="16">
        <f>IF(J399=1,$M$6,IF(J399=2,$N$6,IF(J399=3,$O$6,IF(J399=4,$P$6,IF(J399=5,$Q$6,IF(J399=6,$R$6,IF(J399=7,$S$6,IF(J399=8,$T$6,0))))))))</f>
        <v>0</v>
      </c>
      <c r="AD399" s="16">
        <f>(K399*AB399)</f>
        <v>0</v>
      </c>
    </row>
    <row r="400" spans="1:30" ht="12.75" customHeight="1" x14ac:dyDescent="0.4">
      <c r="A400" s="79">
        <f t="shared" si="43"/>
        <v>389</v>
      </c>
      <c r="B400" s="27"/>
      <c r="C400" s="126"/>
      <c r="D400" s="127"/>
      <c r="E400" s="127"/>
      <c r="F400" s="128"/>
      <c r="G400" s="82"/>
      <c r="H400" s="27"/>
      <c r="I400" s="64">
        <f t="shared" si="40"/>
        <v>0</v>
      </c>
      <c r="J400" s="112"/>
      <c r="K400" s="33"/>
      <c r="L400" s="110"/>
      <c r="M400" s="15">
        <f>IF(OR(C400="VACANT",K400=0),0,(L400/AC400))</f>
        <v>0</v>
      </c>
      <c r="N400" s="23" t="str">
        <f t="shared" si="38"/>
        <v xml:space="preserve"> </v>
      </c>
      <c r="O400" s="24">
        <f t="shared" si="41"/>
        <v>0</v>
      </c>
      <c r="P400" s="28"/>
      <c r="Q400" s="28"/>
      <c r="R400" s="63">
        <f t="shared" si="42"/>
        <v>0</v>
      </c>
      <c r="S400" s="67" t="str">
        <f t="shared" si="39"/>
        <v/>
      </c>
      <c r="T400" s="25" t="str">
        <f>IF(R400&gt;0,IF(R400&gt;O400,"Fail",""),IF(F400="Vacant","",""))</f>
        <v/>
      </c>
      <c r="U400" s="85"/>
      <c r="V400" s="85"/>
      <c r="W400" s="85"/>
      <c r="X400" s="70"/>
      <c r="Y400" s="214"/>
      <c r="AA400" s="71">
        <f>IF(I400=1.5,$M$7,IF(I400=2.5,$N$7,IF(I400=3.5,$O$7,IF(I400=4.5,$P$7,IF(I400=5.5,$Q$7,IF(I400=6.5,$R$7,IF(I400=7.5,$S$7,IF(I400=8.5,$T$7,0))))))))</f>
        <v>0</v>
      </c>
      <c r="AB400" s="18">
        <f>IF(I400=1,$M$6,IF(I400=2,$N$6,IF(I400=3,$O$6,IF(I400=4,$P$6,IF(I400=5,$Q$6,IF(I400=6,$R$6,IF(I400=7,$S$6,IF(I400=8,$T$6,AA400))))))))</f>
        <v>0</v>
      </c>
      <c r="AC400" s="16">
        <f>IF(J400=1,$M$6,IF(J400=2,$N$6,IF(J400=3,$O$6,IF(J400=4,$P$6,IF(J400=5,$Q$6,IF(J400=6,$R$6,IF(J400=7,$S$6,IF(J400=8,$T$6,0))))))))</f>
        <v>0</v>
      </c>
      <c r="AD400" s="16">
        <f>(K400*AB400)</f>
        <v>0</v>
      </c>
    </row>
    <row r="401" spans="1:30" ht="12.75" customHeight="1" x14ac:dyDescent="0.4">
      <c r="A401" s="79">
        <f t="shared" si="43"/>
        <v>390</v>
      </c>
      <c r="B401" s="27"/>
      <c r="C401" s="126"/>
      <c r="D401" s="127"/>
      <c r="E401" s="127"/>
      <c r="F401" s="128"/>
      <c r="G401" s="82"/>
      <c r="H401" s="27"/>
      <c r="I401" s="64">
        <f t="shared" si="40"/>
        <v>0</v>
      </c>
      <c r="J401" s="112"/>
      <c r="K401" s="33"/>
      <c r="L401" s="110"/>
      <c r="M401" s="15">
        <f>IF(OR(C401="VACANT",K401=0),0,(L401/AC401))</f>
        <v>0</v>
      </c>
      <c r="N401" s="23" t="str">
        <f t="shared" si="38"/>
        <v xml:space="preserve"> </v>
      </c>
      <c r="O401" s="24">
        <f t="shared" si="41"/>
        <v>0</v>
      </c>
      <c r="P401" s="28"/>
      <c r="Q401" s="28"/>
      <c r="R401" s="63">
        <f t="shared" si="42"/>
        <v>0</v>
      </c>
      <c r="S401" s="67" t="str">
        <f t="shared" si="39"/>
        <v/>
      </c>
      <c r="T401" s="25" t="str">
        <f>IF(R401&gt;0,IF(R401&gt;O401,"Fail",""),IF(F401="Vacant","",""))</f>
        <v/>
      </c>
      <c r="U401" s="85"/>
      <c r="V401" s="85"/>
      <c r="W401" s="85"/>
      <c r="X401" s="70"/>
      <c r="Y401" s="214"/>
      <c r="AA401" s="71">
        <f>IF(I401=1.5,$M$7,IF(I401=2.5,$N$7,IF(I401=3.5,$O$7,IF(I401=4.5,$P$7,IF(I401=5.5,$Q$7,IF(I401=6.5,$R$7,IF(I401=7.5,$S$7,IF(I401=8.5,$T$7,0))))))))</f>
        <v>0</v>
      </c>
      <c r="AB401" s="18">
        <f>IF(I401=1,$M$6,IF(I401=2,$N$6,IF(I401=3,$O$6,IF(I401=4,$P$6,IF(I401=5,$Q$6,IF(I401=6,$R$6,IF(I401=7,$S$6,IF(I401=8,$T$6,AA401))))))))</f>
        <v>0</v>
      </c>
      <c r="AC401" s="16">
        <f>IF(J401=1,$M$6,IF(J401=2,$N$6,IF(J401=3,$O$6,IF(J401=4,$P$6,IF(J401=5,$Q$6,IF(J401=6,$R$6,IF(J401=7,$S$6,IF(J401=8,$T$6,0))))))))</f>
        <v>0</v>
      </c>
      <c r="AD401" s="16">
        <f>(K401*AB401)</f>
        <v>0</v>
      </c>
    </row>
    <row r="402" spans="1:30" ht="12.75" customHeight="1" x14ac:dyDescent="0.4">
      <c r="A402" s="79">
        <f t="shared" si="43"/>
        <v>391</v>
      </c>
      <c r="B402" s="27"/>
      <c r="C402" s="126"/>
      <c r="D402" s="127"/>
      <c r="E402" s="127"/>
      <c r="F402" s="128"/>
      <c r="G402" s="82"/>
      <c r="H402" s="27"/>
      <c r="I402" s="64">
        <f t="shared" si="40"/>
        <v>0</v>
      </c>
      <c r="J402" s="112"/>
      <c r="K402" s="33"/>
      <c r="L402" s="110"/>
      <c r="M402" s="15">
        <f>IF(OR(C402="VACANT",K402=0),0,(L402/AC402))</f>
        <v>0</v>
      </c>
      <c r="N402" s="23" t="str">
        <f t="shared" si="38"/>
        <v xml:space="preserve"> </v>
      </c>
      <c r="O402" s="24">
        <f t="shared" si="41"/>
        <v>0</v>
      </c>
      <c r="P402" s="28"/>
      <c r="Q402" s="28"/>
      <c r="R402" s="63">
        <f t="shared" si="42"/>
        <v>0</v>
      </c>
      <c r="S402" s="67" t="str">
        <f t="shared" si="39"/>
        <v/>
      </c>
      <c r="T402" s="25" t="str">
        <f>IF(R402&gt;0,IF(R402&gt;O402,"Fail",""),IF(F402="Vacant","",""))</f>
        <v/>
      </c>
      <c r="U402" s="85"/>
      <c r="V402" s="85"/>
      <c r="W402" s="85"/>
      <c r="X402" s="70"/>
      <c r="Y402" s="214"/>
      <c r="AA402" s="71">
        <f>IF(I402=1.5,$M$7,IF(I402=2.5,$N$7,IF(I402=3.5,$O$7,IF(I402=4.5,$P$7,IF(I402=5.5,$Q$7,IF(I402=6.5,$R$7,IF(I402=7.5,$S$7,IF(I402=8.5,$T$7,0))))))))</f>
        <v>0</v>
      </c>
      <c r="AB402" s="18">
        <f>IF(I402=1,$M$6,IF(I402=2,$N$6,IF(I402=3,$O$6,IF(I402=4,$P$6,IF(I402=5,$Q$6,IF(I402=6,$R$6,IF(I402=7,$S$6,IF(I402=8,$T$6,AA402))))))))</f>
        <v>0</v>
      </c>
      <c r="AC402" s="16">
        <f>IF(J402=1,$M$6,IF(J402=2,$N$6,IF(J402=3,$O$6,IF(J402=4,$P$6,IF(J402=5,$Q$6,IF(J402=6,$R$6,IF(J402=7,$S$6,IF(J402=8,$T$6,0))))))))</f>
        <v>0</v>
      </c>
      <c r="AD402" s="16">
        <f>(K402*AB402)</f>
        <v>0</v>
      </c>
    </row>
    <row r="403" spans="1:30" ht="12.75" customHeight="1" x14ac:dyDescent="0.4">
      <c r="A403" s="79">
        <f t="shared" si="43"/>
        <v>392</v>
      </c>
      <c r="B403" s="27"/>
      <c r="C403" s="126"/>
      <c r="D403" s="127"/>
      <c r="E403" s="127"/>
      <c r="F403" s="128"/>
      <c r="G403" s="82"/>
      <c r="H403" s="27"/>
      <c r="I403" s="64">
        <f t="shared" si="40"/>
        <v>0</v>
      </c>
      <c r="J403" s="112"/>
      <c r="K403" s="33"/>
      <c r="L403" s="110"/>
      <c r="M403" s="15">
        <f>IF(OR(C403="VACANT",K403=0),0,(L403/AC403))</f>
        <v>0</v>
      </c>
      <c r="N403" s="23" t="str">
        <f t="shared" si="38"/>
        <v xml:space="preserve"> </v>
      </c>
      <c r="O403" s="24">
        <f t="shared" si="41"/>
        <v>0</v>
      </c>
      <c r="P403" s="28"/>
      <c r="Q403" s="28"/>
      <c r="R403" s="63">
        <f t="shared" si="42"/>
        <v>0</v>
      </c>
      <c r="S403" s="67" t="str">
        <f t="shared" si="39"/>
        <v/>
      </c>
      <c r="T403" s="25" t="str">
        <f>IF(R403&gt;0,IF(R403&gt;O403,"Fail",""),IF(F403="Vacant","",""))</f>
        <v/>
      </c>
      <c r="U403" s="85"/>
      <c r="V403" s="85"/>
      <c r="W403" s="85"/>
      <c r="X403" s="70"/>
      <c r="Y403" s="214"/>
      <c r="AA403" s="71">
        <f>IF(I403=1.5,$M$7,IF(I403=2.5,$N$7,IF(I403=3.5,$O$7,IF(I403=4.5,$P$7,IF(I403=5.5,$Q$7,IF(I403=6.5,$R$7,IF(I403=7.5,$S$7,IF(I403=8.5,$T$7,0))))))))</f>
        <v>0</v>
      </c>
      <c r="AB403" s="18">
        <f>IF(I403=1,$M$6,IF(I403=2,$N$6,IF(I403=3,$O$6,IF(I403=4,$P$6,IF(I403=5,$Q$6,IF(I403=6,$R$6,IF(I403=7,$S$6,IF(I403=8,$T$6,AA403))))))))</f>
        <v>0</v>
      </c>
      <c r="AC403" s="16">
        <f>IF(J403=1,$M$6,IF(J403=2,$N$6,IF(J403=3,$O$6,IF(J403=4,$P$6,IF(J403=5,$Q$6,IF(J403=6,$R$6,IF(J403=7,$S$6,IF(J403=8,$T$6,0))))))))</f>
        <v>0</v>
      </c>
      <c r="AD403" s="16">
        <f>(K403*AB403)</f>
        <v>0</v>
      </c>
    </row>
    <row r="404" spans="1:30" ht="12.75" customHeight="1" x14ac:dyDescent="0.4">
      <c r="A404" s="79">
        <f t="shared" si="43"/>
        <v>393</v>
      </c>
      <c r="B404" s="27"/>
      <c r="C404" s="126"/>
      <c r="D404" s="127"/>
      <c r="E404" s="127"/>
      <c r="F404" s="128"/>
      <c r="G404" s="82"/>
      <c r="H404" s="27"/>
      <c r="I404" s="64">
        <f t="shared" si="40"/>
        <v>0</v>
      </c>
      <c r="J404" s="112"/>
      <c r="K404" s="33"/>
      <c r="L404" s="110"/>
      <c r="M404" s="15">
        <f>IF(OR(C404="VACANT",K404=0),0,(L404/AC404))</f>
        <v>0</v>
      </c>
      <c r="N404" s="23" t="str">
        <f t="shared" si="38"/>
        <v xml:space="preserve"> </v>
      </c>
      <c r="O404" s="24">
        <f t="shared" si="41"/>
        <v>0</v>
      </c>
      <c r="P404" s="28"/>
      <c r="Q404" s="28"/>
      <c r="R404" s="63">
        <f t="shared" si="42"/>
        <v>0</v>
      </c>
      <c r="S404" s="67" t="str">
        <f t="shared" si="39"/>
        <v/>
      </c>
      <c r="T404" s="25" t="str">
        <f>IF(R404&gt;0,IF(R404&gt;O404,"Fail",""),IF(F404="Vacant","",""))</f>
        <v/>
      </c>
      <c r="U404" s="85"/>
      <c r="V404" s="85"/>
      <c r="W404" s="85"/>
      <c r="X404" s="70"/>
      <c r="Y404" s="214"/>
      <c r="AA404" s="71">
        <f>IF(I404=1.5,$M$7,IF(I404=2.5,$N$7,IF(I404=3.5,$O$7,IF(I404=4.5,$P$7,IF(I404=5.5,$Q$7,IF(I404=6.5,$R$7,IF(I404=7.5,$S$7,IF(I404=8.5,$T$7,0))))))))</f>
        <v>0</v>
      </c>
      <c r="AB404" s="18">
        <f>IF(I404=1,$M$6,IF(I404=2,$N$6,IF(I404=3,$O$6,IF(I404=4,$P$6,IF(I404=5,$Q$6,IF(I404=6,$R$6,IF(I404=7,$S$6,IF(I404=8,$T$6,AA404))))))))</f>
        <v>0</v>
      </c>
      <c r="AC404" s="16">
        <f>IF(J404=1,$M$6,IF(J404=2,$N$6,IF(J404=3,$O$6,IF(J404=4,$P$6,IF(J404=5,$Q$6,IF(J404=6,$R$6,IF(J404=7,$S$6,IF(J404=8,$T$6,0))))))))</f>
        <v>0</v>
      </c>
      <c r="AD404" s="16">
        <f>(K404*AB404)</f>
        <v>0</v>
      </c>
    </row>
    <row r="405" spans="1:30" ht="12.75" customHeight="1" x14ac:dyDescent="0.4">
      <c r="A405" s="79">
        <f t="shared" si="43"/>
        <v>394</v>
      </c>
      <c r="B405" s="27"/>
      <c r="C405" s="126"/>
      <c r="D405" s="127"/>
      <c r="E405" s="127"/>
      <c r="F405" s="128"/>
      <c r="G405" s="82"/>
      <c r="H405" s="27"/>
      <c r="I405" s="64">
        <f t="shared" si="40"/>
        <v>0</v>
      </c>
      <c r="J405" s="112"/>
      <c r="K405" s="33"/>
      <c r="L405" s="110"/>
      <c r="M405" s="15">
        <f>IF(OR(C405="VACANT",K405=0),0,(L405/AC405))</f>
        <v>0</v>
      </c>
      <c r="N405" s="23" t="str">
        <f t="shared" si="38"/>
        <v xml:space="preserve"> </v>
      </c>
      <c r="O405" s="24">
        <f t="shared" si="41"/>
        <v>0</v>
      </c>
      <c r="P405" s="28"/>
      <c r="Q405" s="28"/>
      <c r="R405" s="63">
        <f t="shared" si="42"/>
        <v>0</v>
      </c>
      <c r="S405" s="67" t="str">
        <f t="shared" si="39"/>
        <v/>
      </c>
      <c r="T405" s="25" t="str">
        <f>IF(R405&gt;0,IF(R405&gt;O405,"Fail",""),IF(F405="Vacant","",""))</f>
        <v/>
      </c>
      <c r="U405" s="85"/>
      <c r="V405" s="85"/>
      <c r="W405" s="85"/>
      <c r="X405" s="70"/>
      <c r="Y405" s="214"/>
      <c r="AA405" s="71">
        <f>IF(I405=1.5,$M$7,IF(I405=2.5,$N$7,IF(I405=3.5,$O$7,IF(I405=4.5,$P$7,IF(I405=5.5,$Q$7,IF(I405=6.5,$R$7,IF(I405=7.5,$S$7,IF(I405=8.5,$T$7,0))))))))</f>
        <v>0</v>
      </c>
      <c r="AB405" s="18">
        <f>IF(I405=1,$M$6,IF(I405=2,$N$6,IF(I405=3,$O$6,IF(I405=4,$P$6,IF(I405=5,$Q$6,IF(I405=6,$R$6,IF(I405=7,$S$6,IF(I405=8,$T$6,AA405))))))))</f>
        <v>0</v>
      </c>
      <c r="AC405" s="16">
        <f>IF(J405=1,$M$6,IF(J405=2,$N$6,IF(J405=3,$O$6,IF(J405=4,$P$6,IF(J405=5,$Q$6,IF(J405=6,$R$6,IF(J405=7,$S$6,IF(J405=8,$T$6,0))))))))</f>
        <v>0</v>
      </c>
      <c r="AD405" s="16">
        <f>(K405*AB405)</f>
        <v>0</v>
      </c>
    </row>
    <row r="406" spans="1:30" ht="12.75" customHeight="1" x14ac:dyDescent="0.4">
      <c r="A406" s="79">
        <f t="shared" si="43"/>
        <v>395</v>
      </c>
      <c r="B406" s="27"/>
      <c r="C406" s="126"/>
      <c r="D406" s="127"/>
      <c r="E406" s="127"/>
      <c r="F406" s="128"/>
      <c r="G406" s="82"/>
      <c r="H406" s="27"/>
      <c r="I406" s="64">
        <f t="shared" si="40"/>
        <v>0</v>
      </c>
      <c r="J406" s="112"/>
      <c r="K406" s="33"/>
      <c r="L406" s="110"/>
      <c r="M406" s="15">
        <f>IF(OR(C406="VACANT",K406=0),0,(L406/AC406))</f>
        <v>0</v>
      </c>
      <c r="N406" s="23" t="str">
        <f t="shared" si="38"/>
        <v xml:space="preserve"> </v>
      </c>
      <c r="O406" s="24">
        <f t="shared" si="41"/>
        <v>0</v>
      </c>
      <c r="P406" s="28"/>
      <c r="Q406" s="28"/>
      <c r="R406" s="63">
        <f t="shared" si="42"/>
        <v>0</v>
      </c>
      <c r="S406" s="67" t="str">
        <f t="shared" si="39"/>
        <v/>
      </c>
      <c r="T406" s="25" t="str">
        <f>IF(R406&gt;0,IF(R406&gt;O406,"Fail",""),IF(F406="Vacant","",""))</f>
        <v/>
      </c>
      <c r="U406" s="85"/>
      <c r="V406" s="85"/>
      <c r="W406" s="85"/>
      <c r="X406" s="70"/>
      <c r="Y406" s="214"/>
      <c r="AA406" s="71">
        <f>IF(I406=1.5,$M$7,IF(I406=2.5,$N$7,IF(I406=3.5,$O$7,IF(I406=4.5,$P$7,IF(I406=5.5,$Q$7,IF(I406=6.5,$R$7,IF(I406=7.5,$S$7,IF(I406=8.5,$T$7,0))))))))</f>
        <v>0</v>
      </c>
      <c r="AB406" s="18">
        <f>IF(I406=1,$M$6,IF(I406=2,$N$6,IF(I406=3,$O$6,IF(I406=4,$P$6,IF(I406=5,$Q$6,IF(I406=6,$R$6,IF(I406=7,$S$6,IF(I406=8,$T$6,AA406))))))))</f>
        <v>0</v>
      </c>
      <c r="AC406" s="16">
        <f>IF(J406=1,$M$6,IF(J406=2,$N$6,IF(J406=3,$O$6,IF(J406=4,$P$6,IF(J406=5,$Q$6,IF(J406=6,$R$6,IF(J406=7,$S$6,IF(J406=8,$T$6,0))))))))</f>
        <v>0</v>
      </c>
      <c r="AD406" s="16">
        <f>(K406*AB406)</f>
        <v>0</v>
      </c>
    </row>
    <row r="407" spans="1:30" ht="12.75" customHeight="1" x14ac:dyDescent="0.4">
      <c r="A407" s="79">
        <f t="shared" si="43"/>
        <v>396</v>
      </c>
      <c r="B407" s="27"/>
      <c r="C407" s="126"/>
      <c r="D407" s="127"/>
      <c r="E407" s="127"/>
      <c r="F407" s="128"/>
      <c r="G407" s="82"/>
      <c r="H407" s="27"/>
      <c r="I407" s="64">
        <f t="shared" si="40"/>
        <v>0</v>
      </c>
      <c r="J407" s="112"/>
      <c r="K407" s="33"/>
      <c r="L407" s="110"/>
      <c r="M407" s="15">
        <f>IF(OR(C407="VACANT",K407=0),0,(L407/AC407))</f>
        <v>0</v>
      </c>
      <c r="N407" s="23" t="str">
        <f t="shared" si="38"/>
        <v xml:space="preserve"> </v>
      </c>
      <c r="O407" s="24">
        <f t="shared" si="41"/>
        <v>0</v>
      </c>
      <c r="P407" s="28"/>
      <c r="Q407" s="28"/>
      <c r="R407" s="63">
        <f t="shared" si="42"/>
        <v>0</v>
      </c>
      <c r="S407" s="67" t="str">
        <f t="shared" si="39"/>
        <v/>
      </c>
      <c r="T407" s="25" t="str">
        <f>IF(R407&gt;0,IF(R407&gt;O407,"Fail",""),IF(F407="Vacant","",""))</f>
        <v/>
      </c>
      <c r="U407" s="85"/>
      <c r="V407" s="85"/>
      <c r="W407" s="85"/>
      <c r="X407" s="70"/>
      <c r="Y407" s="214"/>
      <c r="AA407" s="71">
        <f>IF(I407=1.5,$M$7,IF(I407=2.5,$N$7,IF(I407=3.5,$O$7,IF(I407=4.5,$P$7,IF(I407=5.5,$Q$7,IF(I407=6.5,$R$7,IF(I407=7.5,$S$7,IF(I407=8.5,$T$7,0))))))))</f>
        <v>0</v>
      </c>
      <c r="AB407" s="18">
        <f>IF(I407=1,$M$6,IF(I407=2,$N$6,IF(I407=3,$O$6,IF(I407=4,$P$6,IF(I407=5,$Q$6,IF(I407=6,$R$6,IF(I407=7,$S$6,IF(I407=8,$T$6,AA407))))))))</f>
        <v>0</v>
      </c>
      <c r="AC407" s="16">
        <f>IF(J407=1,$M$6,IF(J407=2,$N$6,IF(J407=3,$O$6,IF(J407=4,$P$6,IF(J407=5,$Q$6,IF(J407=6,$R$6,IF(J407=7,$S$6,IF(J407=8,$T$6,0))))))))</f>
        <v>0</v>
      </c>
      <c r="AD407" s="16">
        <f>(K407*AB407)</f>
        <v>0</v>
      </c>
    </row>
    <row r="408" spans="1:30" ht="12.75" customHeight="1" x14ac:dyDescent="0.4">
      <c r="A408" s="79">
        <f t="shared" si="43"/>
        <v>397</v>
      </c>
      <c r="B408" s="27"/>
      <c r="C408" s="126"/>
      <c r="D408" s="127"/>
      <c r="E408" s="127"/>
      <c r="F408" s="128"/>
      <c r="G408" s="82"/>
      <c r="H408" s="27"/>
      <c r="I408" s="64">
        <f t="shared" si="40"/>
        <v>0</v>
      </c>
      <c r="J408" s="112"/>
      <c r="K408" s="33"/>
      <c r="L408" s="110"/>
      <c r="M408" s="15">
        <f>IF(OR(C408="VACANT",K408=0),0,(L408/AC408))</f>
        <v>0</v>
      </c>
      <c r="N408" s="23" t="str">
        <f t="shared" si="38"/>
        <v xml:space="preserve"> </v>
      </c>
      <c r="O408" s="24">
        <f t="shared" si="41"/>
        <v>0</v>
      </c>
      <c r="P408" s="28"/>
      <c r="Q408" s="28"/>
      <c r="R408" s="63">
        <f t="shared" si="42"/>
        <v>0</v>
      </c>
      <c r="S408" s="67" t="str">
        <f t="shared" si="39"/>
        <v/>
      </c>
      <c r="T408" s="25" t="str">
        <f>IF(R408&gt;0,IF(R408&gt;O408,"Fail",""),IF(F408="Vacant","",""))</f>
        <v/>
      </c>
      <c r="U408" s="85"/>
      <c r="V408" s="85"/>
      <c r="W408" s="85"/>
      <c r="X408" s="70"/>
      <c r="Y408" s="214"/>
      <c r="AA408" s="71">
        <f>IF(I408=1.5,$M$7,IF(I408=2.5,$N$7,IF(I408=3.5,$O$7,IF(I408=4.5,$P$7,IF(I408=5.5,$Q$7,IF(I408=6.5,$R$7,IF(I408=7.5,$S$7,IF(I408=8.5,$T$7,0))))))))</f>
        <v>0</v>
      </c>
      <c r="AB408" s="18">
        <f>IF(I408=1,$M$6,IF(I408=2,$N$6,IF(I408=3,$O$6,IF(I408=4,$P$6,IF(I408=5,$Q$6,IF(I408=6,$R$6,IF(I408=7,$S$6,IF(I408=8,$T$6,AA408))))))))</f>
        <v>0</v>
      </c>
      <c r="AC408" s="16">
        <f>IF(J408=1,$M$6,IF(J408=2,$N$6,IF(J408=3,$O$6,IF(J408=4,$P$6,IF(J408=5,$Q$6,IF(J408=6,$R$6,IF(J408=7,$S$6,IF(J408=8,$T$6,0))))))))</f>
        <v>0</v>
      </c>
      <c r="AD408" s="16">
        <f>(K408*AB408)</f>
        <v>0</v>
      </c>
    </row>
    <row r="409" spans="1:30" ht="12.75" customHeight="1" x14ac:dyDescent="0.4">
      <c r="A409" s="79">
        <f t="shared" si="43"/>
        <v>398</v>
      </c>
      <c r="B409" s="27"/>
      <c r="C409" s="126"/>
      <c r="D409" s="127"/>
      <c r="E409" s="127"/>
      <c r="F409" s="128"/>
      <c r="G409" s="82"/>
      <c r="H409" s="27"/>
      <c r="I409" s="64">
        <f t="shared" si="40"/>
        <v>0</v>
      </c>
      <c r="J409" s="112"/>
      <c r="K409" s="33"/>
      <c r="L409" s="110"/>
      <c r="M409" s="15">
        <f>IF(OR(C409="VACANT",K409=0),0,(L409/AC409))</f>
        <v>0</v>
      </c>
      <c r="N409" s="23" t="str">
        <f t="shared" si="38"/>
        <v xml:space="preserve"> </v>
      </c>
      <c r="O409" s="24">
        <f t="shared" si="41"/>
        <v>0</v>
      </c>
      <c r="P409" s="28"/>
      <c r="Q409" s="28"/>
      <c r="R409" s="63">
        <f t="shared" si="42"/>
        <v>0</v>
      </c>
      <c r="S409" s="67" t="str">
        <f t="shared" si="39"/>
        <v/>
      </c>
      <c r="T409" s="25" t="str">
        <f>IF(R409&gt;0,IF(R409&gt;O409,"Fail",""),IF(F409="Vacant","",""))</f>
        <v/>
      </c>
      <c r="U409" s="85"/>
      <c r="V409" s="85"/>
      <c r="W409" s="85"/>
      <c r="X409" s="70"/>
      <c r="Y409" s="214"/>
      <c r="AA409" s="71">
        <f>IF(I409=1.5,$M$7,IF(I409=2.5,$N$7,IF(I409=3.5,$O$7,IF(I409=4.5,$P$7,IF(I409=5.5,$Q$7,IF(I409=6.5,$R$7,IF(I409=7.5,$S$7,IF(I409=8.5,$T$7,0))))))))</f>
        <v>0</v>
      </c>
      <c r="AB409" s="18">
        <f>IF(I409=1,$M$6,IF(I409=2,$N$6,IF(I409=3,$O$6,IF(I409=4,$P$6,IF(I409=5,$Q$6,IF(I409=6,$R$6,IF(I409=7,$S$6,IF(I409=8,$T$6,AA409))))))))</f>
        <v>0</v>
      </c>
      <c r="AC409" s="16">
        <f>IF(J409=1,$M$6,IF(J409=2,$N$6,IF(J409=3,$O$6,IF(J409=4,$P$6,IF(J409=5,$Q$6,IF(J409=6,$R$6,IF(J409=7,$S$6,IF(J409=8,$T$6,0))))))))</f>
        <v>0</v>
      </c>
      <c r="AD409" s="16">
        <f>(K409*AB409)</f>
        <v>0</v>
      </c>
    </row>
    <row r="410" spans="1:30" ht="12.75" customHeight="1" x14ac:dyDescent="0.4">
      <c r="A410" s="79">
        <f t="shared" si="43"/>
        <v>399</v>
      </c>
      <c r="B410" s="27"/>
      <c r="C410" s="126"/>
      <c r="D410" s="127"/>
      <c r="E410" s="127"/>
      <c r="F410" s="128"/>
      <c r="G410" s="82"/>
      <c r="H410" s="27"/>
      <c r="I410" s="64">
        <f t="shared" si="40"/>
        <v>0</v>
      </c>
      <c r="J410" s="112"/>
      <c r="K410" s="33"/>
      <c r="L410" s="110"/>
      <c r="M410" s="15">
        <f>IF(OR(C410="VACANT",K410=0),0,(L410/AC410))</f>
        <v>0</v>
      </c>
      <c r="N410" s="23" t="str">
        <f t="shared" si="38"/>
        <v xml:space="preserve"> </v>
      </c>
      <c r="O410" s="24">
        <f t="shared" si="41"/>
        <v>0</v>
      </c>
      <c r="P410" s="28"/>
      <c r="Q410" s="28"/>
      <c r="R410" s="63">
        <f t="shared" si="42"/>
        <v>0</v>
      </c>
      <c r="S410" s="67" t="str">
        <f t="shared" si="39"/>
        <v/>
      </c>
      <c r="T410" s="25" t="str">
        <f>IF(R410&gt;0,IF(R410&gt;O410,"Fail",""),IF(F410="Vacant","",""))</f>
        <v/>
      </c>
      <c r="U410" s="85"/>
      <c r="V410" s="85"/>
      <c r="W410" s="85"/>
      <c r="X410" s="70"/>
      <c r="Y410" s="214"/>
      <c r="AA410" s="71">
        <f>IF(I410=1.5,$M$7,IF(I410=2.5,$N$7,IF(I410=3.5,$O$7,IF(I410=4.5,$P$7,IF(I410=5.5,$Q$7,IF(I410=6.5,$R$7,IF(I410=7.5,$S$7,IF(I410=8.5,$T$7,0))))))))</f>
        <v>0</v>
      </c>
      <c r="AB410" s="18">
        <f>IF(I410=1,$M$6,IF(I410=2,$N$6,IF(I410=3,$O$6,IF(I410=4,$P$6,IF(I410=5,$Q$6,IF(I410=6,$R$6,IF(I410=7,$S$6,IF(I410=8,$T$6,AA410))))))))</f>
        <v>0</v>
      </c>
      <c r="AC410" s="16">
        <f>IF(J410=1,$M$6,IF(J410=2,$N$6,IF(J410=3,$O$6,IF(J410=4,$P$6,IF(J410=5,$Q$6,IF(J410=6,$R$6,IF(J410=7,$S$6,IF(J410=8,$T$6,0))))))))</f>
        <v>0</v>
      </c>
      <c r="AD410" s="16">
        <f>(K410*AB410)</f>
        <v>0</v>
      </c>
    </row>
    <row r="411" spans="1:30" ht="12.75" customHeight="1" x14ac:dyDescent="0.4">
      <c r="A411" s="79">
        <f t="shared" si="43"/>
        <v>400</v>
      </c>
      <c r="B411" s="27"/>
      <c r="C411" s="126"/>
      <c r="D411" s="127"/>
      <c r="E411" s="127"/>
      <c r="F411" s="128"/>
      <c r="G411" s="82"/>
      <c r="H411" s="27"/>
      <c r="I411" s="64">
        <f t="shared" si="40"/>
        <v>0</v>
      </c>
      <c r="J411" s="112"/>
      <c r="K411" s="33"/>
      <c r="L411" s="110"/>
      <c r="M411" s="15">
        <f>IF(OR(C411="VACANT",K411=0),0,(L411/AC411))</f>
        <v>0</v>
      </c>
      <c r="N411" s="23" t="str">
        <f t="shared" si="38"/>
        <v xml:space="preserve"> </v>
      </c>
      <c r="O411" s="24">
        <f t="shared" si="41"/>
        <v>0</v>
      </c>
      <c r="P411" s="28"/>
      <c r="Q411" s="28"/>
      <c r="R411" s="63">
        <f t="shared" si="42"/>
        <v>0</v>
      </c>
      <c r="S411" s="67" t="str">
        <f t="shared" si="39"/>
        <v/>
      </c>
      <c r="T411" s="25" t="str">
        <f>IF(R411&gt;0,IF(R411&gt;O411,"Fail",""),IF(F411="Vacant","",""))</f>
        <v/>
      </c>
      <c r="U411" s="85"/>
      <c r="V411" s="85"/>
      <c r="W411" s="85"/>
      <c r="X411" s="70"/>
      <c r="Y411" s="214"/>
      <c r="AA411" s="71">
        <f>IF(I411=1.5,$M$7,IF(I411=2.5,$N$7,IF(I411=3.5,$O$7,IF(I411=4.5,$P$7,IF(I411=5.5,$Q$7,IF(I411=6.5,$R$7,IF(I411=7.5,$S$7,IF(I411=8.5,$T$7,0))))))))</f>
        <v>0</v>
      </c>
      <c r="AB411" s="18">
        <f>IF(I411=1,$M$6,IF(I411=2,$N$6,IF(I411=3,$O$6,IF(I411=4,$P$6,IF(I411=5,$Q$6,IF(I411=6,$R$6,IF(I411=7,$S$6,IF(I411=8,$T$6,AA411))))))))</f>
        <v>0</v>
      </c>
      <c r="AC411" s="16">
        <f>IF(J411=1,$M$6,IF(J411=2,$N$6,IF(J411=3,$O$6,IF(J411=4,$P$6,IF(J411=5,$Q$6,IF(J411=6,$R$6,IF(J411=7,$S$6,IF(J411=8,$T$6,0))))))))</f>
        <v>0</v>
      </c>
      <c r="AD411" s="16">
        <f>(K411*AB411)</f>
        <v>0</v>
      </c>
    </row>
    <row r="412" spans="1:30" ht="12.75" customHeight="1" x14ac:dyDescent="0.4">
      <c r="A412" s="79">
        <f t="shared" si="43"/>
        <v>401</v>
      </c>
      <c r="B412" s="27"/>
      <c r="C412" s="126"/>
      <c r="D412" s="127"/>
      <c r="E412" s="127"/>
      <c r="F412" s="128"/>
      <c r="G412" s="82"/>
      <c r="H412" s="27"/>
      <c r="I412" s="64">
        <f t="shared" si="40"/>
        <v>0</v>
      </c>
      <c r="J412" s="112"/>
      <c r="K412" s="33"/>
      <c r="L412" s="110"/>
      <c r="M412" s="15">
        <f>IF(OR(C412="VACANT",K412=0),0,(L412/AC412))</f>
        <v>0</v>
      </c>
      <c r="N412" s="23" t="str">
        <f t="shared" si="38"/>
        <v xml:space="preserve"> </v>
      </c>
      <c r="O412" s="24">
        <f t="shared" si="41"/>
        <v>0</v>
      </c>
      <c r="P412" s="28"/>
      <c r="Q412" s="28"/>
      <c r="R412" s="63">
        <f t="shared" si="42"/>
        <v>0</v>
      </c>
      <c r="S412" s="67" t="str">
        <f t="shared" si="39"/>
        <v/>
      </c>
      <c r="T412" s="25" t="str">
        <f>IF(R412&gt;0,IF(R412&gt;O412,"Fail",""),IF(F412="Vacant","",""))</f>
        <v/>
      </c>
      <c r="U412" s="85"/>
      <c r="V412" s="85"/>
      <c r="W412" s="85"/>
      <c r="X412" s="70"/>
      <c r="Y412" s="214"/>
      <c r="AA412" s="71">
        <f>IF(I412=1.5,$M$7,IF(I412=2.5,$N$7,IF(I412=3.5,$O$7,IF(I412=4.5,$P$7,IF(I412=5.5,$Q$7,IF(I412=6.5,$R$7,IF(I412=7.5,$S$7,IF(I412=8.5,$T$7,0))))))))</f>
        <v>0</v>
      </c>
      <c r="AB412" s="18">
        <f>IF(I412=1,$M$6,IF(I412=2,$N$6,IF(I412=3,$O$6,IF(I412=4,$P$6,IF(I412=5,$Q$6,IF(I412=6,$R$6,IF(I412=7,$S$6,IF(I412=8,$T$6,AA412))))))))</f>
        <v>0</v>
      </c>
      <c r="AC412" s="16">
        <f>IF(J412=1,$M$6,IF(J412=2,$N$6,IF(J412=3,$O$6,IF(J412=4,$P$6,IF(J412=5,$Q$6,IF(J412=6,$R$6,IF(J412=7,$S$6,IF(J412=8,$T$6,0))))))))</f>
        <v>0</v>
      </c>
      <c r="AD412" s="16">
        <f>(K412*AB412)</f>
        <v>0</v>
      </c>
    </row>
    <row r="413" spans="1:30" ht="12.75" customHeight="1" x14ac:dyDescent="0.4">
      <c r="A413" s="79">
        <f t="shared" si="43"/>
        <v>402</v>
      </c>
      <c r="B413" s="27"/>
      <c r="C413" s="126"/>
      <c r="D413" s="127"/>
      <c r="E413" s="127"/>
      <c r="F413" s="128"/>
      <c r="G413" s="82"/>
      <c r="H413" s="27"/>
      <c r="I413" s="64">
        <f t="shared" si="40"/>
        <v>0</v>
      </c>
      <c r="J413" s="112"/>
      <c r="K413" s="33"/>
      <c r="L413" s="110"/>
      <c r="M413" s="15">
        <f>IF(OR(C413="VACANT",K413=0),0,(L413/AC413))</f>
        <v>0</v>
      </c>
      <c r="N413" s="23" t="str">
        <f t="shared" si="38"/>
        <v xml:space="preserve"> </v>
      </c>
      <c r="O413" s="24">
        <f t="shared" si="41"/>
        <v>0</v>
      </c>
      <c r="P413" s="28"/>
      <c r="Q413" s="28"/>
      <c r="R413" s="63">
        <f t="shared" si="42"/>
        <v>0</v>
      </c>
      <c r="S413" s="67" t="str">
        <f t="shared" si="39"/>
        <v/>
      </c>
      <c r="T413" s="25" t="str">
        <f>IF(R413&gt;0,IF(R413&gt;O413,"Fail",""),IF(F413="Vacant","",""))</f>
        <v/>
      </c>
      <c r="U413" s="85"/>
      <c r="V413" s="85"/>
      <c r="W413" s="85"/>
      <c r="X413" s="70"/>
      <c r="Y413" s="214"/>
      <c r="AA413" s="71">
        <f>IF(I413=1.5,$M$7,IF(I413=2.5,$N$7,IF(I413=3.5,$O$7,IF(I413=4.5,$P$7,IF(I413=5.5,$Q$7,IF(I413=6.5,$R$7,IF(I413=7.5,$S$7,IF(I413=8.5,$T$7,0))))))))</f>
        <v>0</v>
      </c>
      <c r="AB413" s="18">
        <f>IF(I413=1,$M$6,IF(I413=2,$N$6,IF(I413=3,$O$6,IF(I413=4,$P$6,IF(I413=5,$Q$6,IF(I413=6,$R$6,IF(I413=7,$S$6,IF(I413=8,$T$6,AA413))))))))</f>
        <v>0</v>
      </c>
      <c r="AC413" s="16">
        <f>IF(J413=1,$M$6,IF(J413=2,$N$6,IF(J413=3,$O$6,IF(J413=4,$P$6,IF(J413=5,$Q$6,IF(J413=6,$R$6,IF(J413=7,$S$6,IF(J413=8,$T$6,0))))))))</f>
        <v>0</v>
      </c>
      <c r="AD413" s="16">
        <f>(K413*AB413)</f>
        <v>0</v>
      </c>
    </row>
    <row r="414" spans="1:30" ht="12.75" customHeight="1" x14ac:dyDescent="0.4">
      <c r="A414" s="79">
        <f t="shared" si="43"/>
        <v>403</v>
      </c>
      <c r="B414" s="27"/>
      <c r="C414" s="126"/>
      <c r="D414" s="127"/>
      <c r="E414" s="127"/>
      <c r="F414" s="128"/>
      <c r="G414" s="82"/>
      <c r="H414" s="27"/>
      <c r="I414" s="64">
        <f t="shared" si="40"/>
        <v>0</v>
      </c>
      <c r="J414" s="112"/>
      <c r="K414" s="33"/>
      <c r="L414" s="110"/>
      <c r="M414" s="15">
        <f>IF(OR(C414="VACANT",K414=0),0,(L414/AC414))</f>
        <v>0</v>
      </c>
      <c r="N414" s="23" t="str">
        <f t="shared" si="38"/>
        <v xml:space="preserve"> </v>
      </c>
      <c r="O414" s="24">
        <f t="shared" si="41"/>
        <v>0</v>
      </c>
      <c r="P414" s="28"/>
      <c r="Q414" s="28"/>
      <c r="R414" s="63">
        <f t="shared" si="42"/>
        <v>0</v>
      </c>
      <c r="S414" s="67" t="str">
        <f t="shared" si="39"/>
        <v/>
      </c>
      <c r="T414" s="25" t="str">
        <f>IF(R414&gt;0,IF(R414&gt;O414,"Fail",""),IF(F414="Vacant","",""))</f>
        <v/>
      </c>
      <c r="U414" s="85"/>
      <c r="V414" s="85"/>
      <c r="W414" s="85"/>
      <c r="X414" s="70"/>
      <c r="Y414" s="214"/>
      <c r="AA414" s="71">
        <f>IF(I414=1.5,$M$7,IF(I414=2.5,$N$7,IF(I414=3.5,$O$7,IF(I414=4.5,$P$7,IF(I414=5.5,$Q$7,IF(I414=6.5,$R$7,IF(I414=7.5,$S$7,IF(I414=8.5,$T$7,0))))))))</f>
        <v>0</v>
      </c>
      <c r="AB414" s="18">
        <f>IF(I414=1,$M$6,IF(I414=2,$N$6,IF(I414=3,$O$6,IF(I414=4,$P$6,IF(I414=5,$Q$6,IF(I414=6,$R$6,IF(I414=7,$S$6,IF(I414=8,$T$6,AA414))))))))</f>
        <v>0</v>
      </c>
      <c r="AC414" s="16">
        <f>IF(J414=1,$M$6,IF(J414=2,$N$6,IF(J414=3,$O$6,IF(J414=4,$P$6,IF(J414=5,$Q$6,IF(J414=6,$R$6,IF(J414=7,$S$6,IF(J414=8,$T$6,0))))))))</f>
        <v>0</v>
      </c>
      <c r="AD414" s="16">
        <f>(K414*AB414)</f>
        <v>0</v>
      </c>
    </row>
    <row r="415" spans="1:30" ht="12.75" customHeight="1" x14ac:dyDescent="0.4">
      <c r="A415" s="79">
        <f t="shared" si="43"/>
        <v>404</v>
      </c>
      <c r="B415" s="27"/>
      <c r="C415" s="126"/>
      <c r="D415" s="127"/>
      <c r="E415" s="127"/>
      <c r="F415" s="128"/>
      <c r="G415" s="82"/>
      <c r="H415" s="27"/>
      <c r="I415" s="64">
        <f t="shared" si="40"/>
        <v>0</v>
      </c>
      <c r="J415" s="112"/>
      <c r="K415" s="33"/>
      <c r="L415" s="110"/>
      <c r="M415" s="15">
        <f>IF(OR(C415="VACANT",K415=0),0,(L415/AC415))</f>
        <v>0</v>
      </c>
      <c r="N415" s="23" t="str">
        <f t="shared" si="38"/>
        <v xml:space="preserve"> </v>
      </c>
      <c r="O415" s="24">
        <f t="shared" si="41"/>
        <v>0</v>
      </c>
      <c r="P415" s="28"/>
      <c r="Q415" s="28"/>
      <c r="R415" s="63">
        <f t="shared" si="42"/>
        <v>0</v>
      </c>
      <c r="S415" s="67" t="str">
        <f t="shared" si="39"/>
        <v/>
      </c>
      <c r="T415" s="25" t="str">
        <f>IF(R415&gt;0,IF(R415&gt;O415,"Fail",""),IF(F415="Vacant","",""))</f>
        <v/>
      </c>
      <c r="U415" s="85"/>
      <c r="V415" s="85"/>
      <c r="W415" s="85"/>
      <c r="X415" s="70"/>
      <c r="Y415" s="214"/>
      <c r="AA415" s="71">
        <f>IF(I415=1.5,$M$7,IF(I415=2.5,$N$7,IF(I415=3.5,$O$7,IF(I415=4.5,$P$7,IF(I415=5.5,$Q$7,IF(I415=6.5,$R$7,IF(I415=7.5,$S$7,IF(I415=8.5,$T$7,0))))))))</f>
        <v>0</v>
      </c>
      <c r="AB415" s="18">
        <f>IF(I415=1,$M$6,IF(I415=2,$N$6,IF(I415=3,$O$6,IF(I415=4,$P$6,IF(I415=5,$Q$6,IF(I415=6,$R$6,IF(I415=7,$S$6,IF(I415=8,$T$6,AA415))))))))</f>
        <v>0</v>
      </c>
      <c r="AC415" s="16">
        <f>IF(J415=1,$M$6,IF(J415=2,$N$6,IF(J415=3,$O$6,IF(J415=4,$P$6,IF(J415=5,$Q$6,IF(J415=6,$R$6,IF(J415=7,$S$6,IF(J415=8,$T$6,0))))))))</f>
        <v>0</v>
      </c>
      <c r="AD415" s="16">
        <f>(K415*AB415)</f>
        <v>0</v>
      </c>
    </row>
    <row r="416" spans="1:30" ht="12.75" customHeight="1" x14ac:dyDescent="0.4">
      <c r="A416" s="79">
        <f t="shared" si="43"/>
        <v>405</v>
      </c>
      <c r="B416" s="27"/>
      <c r="C416" s="126"/>
      <c r="D416" s="127"/>
      <c r="E416" s="127"/>
      <c r="F416" s="128"/>
      <c r="G416" s="82"/>
      <c r="H416" s="27"/>
      <c r="I416" s="64">
        <f t="shared" si="40"/>
        <v>0</v>
      </c>
      <c r="J416" s="112"/>
      <c r="K416" s="33"/>
      <c r="L416" s="110"/>
      <c r="M416" s="15">
        <f>IF(OR(C416="VACANT",K416=0),0,(L416/AC416))</f>
        <v>0</v>
      </c>
      <c r="N416" s="23" t="str">
        <f t="shared" si="38"/>
        <v xml:space="preserve"> </v>
      </c>
      <c r="O416" s="24">
        <f t="shared" si="41"/>
        <v>0</v>
      </c>
      <c r="P416" s="28"/>
      <c r="Q416" s="28"/>
      <c r="R416" s="63">
        <f t="shared" si="42"/>
        <v>0</v>
      </c>
      <c r="S416" s="67" t="str">
        <f t="shared" si="39"/>
        <v/>
      </c>
      <c r="T416" s="25" t="str">
        <f>IF(R416&gt;0,IF(R416&gt;O416,"Fail",""),IF(F416="Vacant","",""))</f>
        <v/>
      </c>
      <c r="U416" s="85"/>
      <c r="V416" s="85"/>
      <c r="W416" s="85"/>
      <c r="X416" s="70"/>
      <c r="Y416" s="214"/>
      <c r="AA416" s="71">
        <f>IF(I416=1.5,$M$7,IF(I416=2.5,$N$7,IF(I416=3.5,$O$7,IF(I416=4.5,$P$7,IF(I416=5.5,$Q$7,IF(I416=6.5,$R$7,IF(I416=7.5,$S$7,IF(I416=8.5,$T$7,0))))))))</f>
        <v>0</v>
      </c>
      <c r="AB416" s="18">
        <f>IF(I416=1,$M$6,IF(I416=2,$N$6,IF(I416=3,$O$6,IF(I416=4,$P$6,IF(I416=5,$Q$6,IF(I416=6,$R$6,IF(I416=7,$S$6,IF(I416=8,$T$6,AA416))))))))</f>
        <v>0</v>
      </c>
      <c r="AC416" s="16">
        <f>IF(J416=1,$M$6,IF(J416=2,$N$6,IF(J416=3,$O$6,IF(J416=4,$P$6,IF(J416=5,$Q$6,IF(J416=6,$R$6,IF(J416=7,$S$6,IF(J416=8,$T$6,0))))))))</f>
        <v>0</v>
      </c>
      <c r="AD416" s="16">
        <f>(K416*AB416)</f>
        <v>0</v>
      </c>
    </row>
    <row r="417" spans="1:30" ht="12.75" customHeight="1" x14ac:dyDescent="0.4">
      <c r="A417" s="79">
        <f t="shared" si="43"/>
        <v>406</v>
      </c>
      <c r="B417" s="27"/>
      <c r="C417" s="126"/>
      <c r="D417" s="127"/>
      <c r="E417" s="127"/>
      <c r="F417" s="128"/>
      <c r="G417" s="82"/>
      <c r="H417" s="27"/>
      <c r="I417" s="64">
        <f t="shared" si="40"/>
        <v>0</v>
      </c>
      <c r="J417" s="112"/>
      <c r="K417" s="33"/>
      <c r="L417" s="110"/>
      <c r="M417" s="15">
        <f>IF(OR(C417="VACANT",K417=0),0,(L417/AC417))</f>
        <v>0</v>
      </c>
      <c r="N417" s="23" t="str">
        <f t="shared" si="38"/>
        <v xml:space="preserve"> </v>
      </c>
      <c r="O417" s="24">
        <f t="shared" si="41"/>
        <v>0</v>
      </c>
      <c r="P417" s="28"/>
      <c r="Q417" s="28"/>
      <c r="R417" s="63">
        <f t="shared" si="42"/>
        <v>0</v>
      </c>
      <c r="S417" s="67" t="str">
        <f t="shared" si="39"/>
        <v/>
      </c>
      <c r="T417" s="25" t="str">
        <f>IF(R417&gt;0,IF(R417&gt;O417,"Fail",""),IF(F417="Vacant","",""))</f>
        <v/>
      </c>
      <c r="U417" s="85"/>
      <c r="V417" s="85"/>
      <c r="W417" s="85"/>
      <c r="X417" s="70"/>
      <c r="Y417" s="214"/>
      <c r="AA417" s="71">
        <f>IF(I417=1.5,$M$7,IF(I417=2.5,$N$7,IF(I417=3.5,$O$7,IF(I417=4.5,$P$7,IF(I417=5.5,$Q$7,IF(I417=6.5,$R$7,IF(I417=7.5,$S$7,IF(I417=8.5,$T$7,0))))))))</f>
        <v>0</v>
      </c>
      <c r="AB417" s="18">
        <f>IF(I417=1,$M$6,IF(I417=2,$N$6,IF(I417=3,$O$6,IF(I417=4,$P$6,IF(I417=5,$Q$6,IF(I417=6,$R$6,IF(I417=7,$S$6,IF(I417=8,$T$6,AA417))))))))</f>
        <v>0</v>
      </c>
      <c r="AC417" s="16">
        <f>IF(J417=1,$M$6,IF(J417=2,$N$6,IF(J417=3,$O$6,IF(J417=4,$P$6,IF(J417=5,$Q$6,IF(J417=6,$R$6,IF(J417=7,$S$6,IF(J417=8,$T$6,0))))))))</f>
        <v>0</v>
      </c>
      <c r="AD417" s="16">
        <f>(K417*AB417)</f>
        <v>0</v>
      </c>
    </row>
    <row r="418" spans="1:30" ht="12.75" customHeight="1" x14ac:dyDescent="0.4">
      <c r="A418" s="79">
        <f t="shared" si="43"/>
        <v>407</v>
      </c>
      <c r="B418" s="27"/>
      <c r="C418" s="126"/>
      <c r="D418" s="127"/>
      <c r="E418" s="127"/>
      <c r="F418" s="128"/>
      <c r="G418" s="82"/>
      <c r="H418" s="27"/>
      <c r="I418" s="64">
        <f t="shared" si="40"/>
        <v>0</v>
      </c>
      <c r="J418" s="112"/>
      <c r="K418" s="33"/>
      <c r="L418" s="110"/>
      <c r="M418" s="15">
        <f>IF(OR(C418="VACANT",K418=0),0,(L418/AC418))</f>
        <v>0</v>
      </c>
      <c r="N418" s="23" t="str">
        <f t="shared" si="38"/>
        <v xml:space="preserve"> </v>
      </c>
      <c r="O418" s="24">
        <f t="shared" si="41"/>
        <v>0</v>
      </c>
      <c r="P418" s="28"/>
      <c r="Q418" s="28"/>
      <c r="R418" s="63">
        <f t="shared" si="42"/>
        <v>0</v>
      </c>
      <c r="S418" s="67" t="str">
        <f t="shared" si="39"/>
        <v/>
      </c>
      <c r="T418" s="25" t="str">
        <f>IF(R418&gt;0,IF(R418&gt;O418,"Fail",""),IF(F418="Vacant","",""))</f>
        <v/>
      </c>
      <c r="U418" s="85"/>
      <c r="V418" s="85"/>
      <c r="W418" s="85"/>
      <c r="X418" s="70"/>
      <c r="Y418" s="214"/>
      <c r="AA418" s="71">
        <f>IF(I418=1.5,$M$7,IF(I418=2.5,$N$7,IF(I418=3.5,$O$7,IF(I418=4.5,$P$7,IF(I418=5.5,$Q$7,IF(I418=6.5,$R$7,IF(I418=7.5,$S$7,IF(I418=8.5,$T$7,0))))))))</f>
        <v>0</v>
      </c>
      <c r="AB418" s="18">
        <f>IF(I418=1,$M$6,IF(I418=2,$N$6,IF(I418=3,$O$6,IF(I418=4,$P$6,IF(I418=5,$Q$6,IF(I418=6,$R$6,IF(I418=7,$S$6,IF(I418=8,$T$6,AA418))))))))</f>
        <v>0</v>
      </c>
      <c r="AC418" s="16">
        <f>IF(J418=1,$M$6,IF(J418=2,$N$6,IF(J418=3,$O$6,IF(J418=4,$P$6,IF(J418=5,$Q$6,IF(J418=6,$R$6,IF(J418=7,$S$6,IF(J418=8,$T$6,0))))))))</f>
        <v>0</v>
      </c>
      <c r="AD418" s="16">
        <f>(K418*AB418)</f>
        <v>0</v>
      </c>
    </row>
    <row r="419" spans="1:30" ht="12.75" customHeight="1" x14ac:dyDescent="0.4">
      <c r="A419" s="79">
        <f t="shared" si="43"/>
        <v>408</v>
      </c>
      <c r="B419" s="27"/>
      <c r="C419" s="126"/>
      <c r="D419" s="127"/>
      <c r="E419" s="127"/>
      <c r="F419" s="128"/>
      <c r="G419" s="82"/>
      <c r="H419" s="27"/>
      <c r="I419" s="64">
        <f t="shared" si="40"/>
        <v>0</v>
      </c>
      <c r="J419" s="112"/>
      <c r="K419" s="33"/>
      <c r="L419" s="110"/>
      <c r="M419" s="15">
        <f>IF(OR(C419="VACANT",K419=0),0,(L419/AC419))</f>
        <v>0</v>
      </c>
      <c r="N419" s="23" t="str">
        <f t="shared" si="38"/>
        <v xml:space="preserve"> </v>
      </c>
      <c r="O419" s="24">
        <f t="shared" si="41"/>
        <v>0</v>
      </c>
      <c r="P419" s="28"/>
      <c r="Q419" s="28"/>
      <c r="R419" s="63">
        <f t="shared" si="42"/>
        <v>0</v>
      </c>
      <c r="S419" s="67" t="str">
        <f t="shared" si="39"/>
        <v/>
      </c>
      <c r="T419" s="25" t="str">
        <f>IF(R419&gt;0,IF(R419&gt;O419,"Fail",""),IF(F419="Vacant","",""))</f>
        <v/>
      </c>
      <c r="U419" s="85"/>
      <c r="V419" s="85"/>
      <c r="W419" s="85"/>
      <c r="X419" s="70"/>
      <c r="Y419" s="214"/>
      <c r="AA419" s="71">
        <f>IF(I419=1.5,$M$7,IF(I419=2.5,$N$7,IF(I419=3.5,$O$7,IF(I419=4.5,$P$7,IF(I419=5.5,$Q$7,IF(I419=6.5,$R$7,IF(I419=7.5,$S$7,IF(I419=8.5,$T$7,0))))))))</f>
        <v>0</v>
      </c>
      <c r="AB419" s="18">
        <f>IF(I419=1,$M$6,IF(I419=2,$N$6,IF(I419=3,$O$6,IF(I419=4,$P$6,IF(I419=5,$Q$6,IF(I419=6,$R$6,IF(I419=7,$S$6,IF(I419=8,$T$6,AA419))))))))</f>
        <v>0</v>
      </c>
      <c r="AC419" s="16">
        <f>IF(J419=1,$M$6,IF(J419=2,$N$6,IF(J419=3,$O$6,IF(J419=4,$P$6,IF(J419=5,$Q$6,IF(J419=6,$R$6,IF(J419=7,$S$6,IF(J419=8,$T$6,0))))))))</f>
        <v>0</v>
      </c>
      <c r="AD419" s="16">
        <f>(K419*AB419)</f>
        <v>0</v>
      </c>
    </row>
    <row r="420" spans="1:30" ht="12.75" customHeight="1" x14ac:dyDescent="0.4">
      <c r="A420" s="79">
        <f t="shared" si="43"/>
        <v>409</v>
      </c>
      <c r="B420" s="27"/>
      <c r="C420" s="126"/>
      <c r="D420" s="127"/>
      <c r="E420" s="127"/>
      <c r="F420" s="128"/>
      <c r="G420" s="82"/>
      <c r="H420" s="27"/>
      <c r="I420" s="64">
        <f t="shared" si="40"/>
        <v>0</v>
      </c>
      <c r="J420" s="112"/>
      <c r="K420" s="33"/>
      <c r="L420" s="110"/>
      <c r="M420" s="15">
        <f>IF(OR(C420="VACANT",K420=0),0,(L420/AC420))</f>
        <v>0</v>
      </c>
      <c r="N420" s="23" t="str">
        <f t="shared" si="38"/>
        <v xml:space="preserve"> </v>
      </c>
      <c r="O420" s="24">
        <f t="shared" si="41"/>
        <v>0</v>
      </c>
      <c r="P420" s="28"/>
      <c r="Q420" s="28"/>
      <c r="R420" s="63">
        <f t="shared" si="42"/>
        <v>0</v>
      </c>
      <c r="S420" s="67" t="str">
        <f t="shared" si="39"/>
        <v/>
      </c>
      <c r="T420" s="25" t="str">
        <f>IF(R420&gt;0,IF(R420&gt;O420,"Fail",""),IF(F420="Vacant","",""))</f>
        <v/>
      </c>
      <c r="U420" s="85"/>
      <c r="V420" s="85"/>
      <c r="W420" s="85"/>
      <c r="X420" s="70"/>
      <c r="Y420" s="214"/>
      <c r="AA420" s="71">
        <f>IF(I420=1.5,$M$7,IF(I420=2.5,$N$7,IF(I420=3.5,$O$7,IF(I420=4.5,$P$7,IF(I420=5.5,$Q$7,IF(I420=6.5,$R$7,IF(I420=7.5,$S$7,IF(I420=8.5,$T$7,0))))))))</f>
        <v>0</v>
      </c>
      <c r="AB420" s="18">
        <f>IF(I420=1,$M$6,IF(I420=2,$N$6,IF(I420=3,$O$6,IF(I420=4,$P$6,IF(I420=5,$Q$6,IF(I420=6,$R$6,IF(I420=7,$S$6,IF(I420=8,$T$6,AA420))))))))</f>
        <v>0</v>
      </c>
      <c r="AC420" s="16">
        <f>IF(J420=1,$M$6,IF(J420=2,$N$6,IF(J420=3,$O$6,IF(J420=4,$P$6,IF(J420=5,$Q$6,IF(J420=6,$R$6,IF(J420=7,$S$6,IF(J420=8,$T$6,0))))))))</f>
        <v>0</v>
      </c>
      <c r="AD420" s="16">
        <f>(K420*AB420)</f>
        <v>0</v>
      </c>
    </row>
    <row r="421" spans="1:30" ht="12.75" customHeight="1" x14ac:dyDescent="0.4">
      <c r="A421" s="79">
        <f t="shared" si="43"/>
        <v>410</v>
      </c>
      <c r="B421" s="27"/>
      <c r="C421" s="126"/>
      <c r="D421" s="127"/>
      <c r="E421" s="127"/>
      <c r="F421" s="128"/>
      <c r="G421" s="82"/>
      <c r="H421" s="27"/>
      <c r="I421" s="64">
        <f t="shared" si="40"/>
        <v>0</v>
      </c>
      <c r="J421" s="112"/>
      <c r="K421" s="33"/>
      <c r="L421" s="110"/>
      <c r="M421" s="15">
        <f>IF(OR(C421="VACANT",K421=0),0,(L421/AC421))</f>
        <v>0</v>
      </c>
      <c r="N421" s="23" t="str">
        <f t="shared" si="38"/>
        <v xml:space="preserve"> </v>
      </c>
      <c r="O421" s="24">
        <f t="shared" si="41"/>
        <v>0</v>
      </c>
      <c r="P421" s="28"/>
      <c r="Q421" s="28"/>
      <c r="R421" s="63">
        <f t="shared" si="42"/>
        <v>0</v>
      </c>
      <c r="S421" s="67" t="str">
        <f t="shared" si="39"/>
        <v/>
      </c>
      <c r="T421" s="25" t="str">
        <f>IF(R421&gt;0,IF(R421&gt;O421,"Fail",""),IF(F421="Vacant","",""))</f>
        <v/>
      </c>
      <c r="U421" s="85"/>
      <c r="V421" s="85"/>
      <c r="W421" s="85"/>
      <c r="X421" s="70"/>
      <c r="Y421" s="214"/>
      <c r="AA421" s="71">
        <f>IF(I421=1.5,$M$7,IF(I421=2.5,$N$7,IF(I421=3.5,$O$7,IF(I421=4.5,$P$7,IF(I421=5.5,$Q$7,IF(I421=6.5,$R$7,IF(I421=7.5,$S$7,IF(I421=8.5,$T$7,0))))))))</f>
        <v>0</v>
      </c>
      <c r="AB421" s="18">
        <f>IF(I421=1,$M$6,IF(I421=2,$N$6,IF(I421=3,$O$6,IF(I421=4,$P$6,IF(I421=5,$Q$6,IF(I421=6,$R$6,IF(I421=7,$S$6,IF(I421=8,$T$6,AA421))))))))</f>
        <v>0</v>
      </c>
      <c r="AC421" s="16">
        <f>IF(J421=1,$M$6,IF(J421=2,$N$6,IF(J421=3,$O$6,IF(J421=4,$P$6,IF(J421=5,$Q$6,IF(J421=6,$R$6,IF(J421=7,$S$6,IF(J421=8,$T$6,0))))))))</f>
        <v>0</v>
      </c>
      <c r="AD421" s="16">
        <f>(K421*AB421)</f>
        <v>0</v>
      </c>
    </row>
    <row r="422" spans="1:30" ht="12.75" customHeight="1" x14ac:dyDescent="0.4">
      <c r="A422" s="79">
        <f t="shared" si="43"/>
        <v>411</v>
      </c>
      <c r="B422" s="27"/>
      <c r="C422" s="126"/>
      <c r="D422" s="127"/>
      <c r="E422" s="127"/>
      <c r="F422" s="128"/>
      <c r="G422" s="82"/>
      <c r="H422" s="27"/>
      <c r="I422" s="64">
        <f t="shared" si="40"/>
        <v>0</v>
      </c>
      <c r="J422" s="112"/>
      <c r="K422" s="33"/>
      <c r="L422" s="110"/>
      <c r="M422" s="15">
        <f>IF(OR(C422="VACANT",K422=0),0,(L422/AC422))</f>
        <v>0</v>
      </c>
      <c r="N422" s="23" t="str">
        <f t="shared" si="38"/>
        <v xml:space="preserve"> </v>
      </c>
      <c r="O422" s="24">
        <f t="shared" si="41"/>
        <v>0</v>
      </c>
      <c r="P422" s="28"/>
      <c r="Q422" s="28"/>
      <c r="R422" s="63">
        <f t="shared" si="42"/>
        <v>0</v>
      </c>
      <c r="S422" s="67" t="str">
        <f t="shared" si="39"/>
        <v/>
      </c>
      <c r="T422" s="25" t="str">
        <f>IF(R422&gt;0,IF(R422&gt;O422,"Fail",""),IF(F422="Vacant","",""))</f>
        <v/>
      </c>
      <c r="U422" s="85"/>
      <c r="V422" s="85"/>
      <c r="W422" s="85"/>
      <c r="X422" s="70"/>
      <c r="Y422" s="214"/>
      <c r="AA422" s="71">
        <f>IF(I422=1.5,$M$7,IF(I422=2.5,$N$7,IF(I422=3.5,$O$7,IF(I422=4.5,$P$7,IF(I422=5.5,$Q$7,IF(I422=6.5,$R$7,IF(I422=7.5,$S$7,IF(I422=8.5,$T$7,0))))))))</f>
        <v>0</v>
      </c>
      <c r="AB422" s="18">
        <f>IF(I422=1,$M$6,IF(I422=2,$N$6,IF(I422=3,$O$6,IF(I422=4,$P$6,IF(I422=5,$Q$6,IF(I422=6,$R$6,IF(I422=7,$S$6,IF(I422=8,$T$6,AA422))))))))</f>
        <v>0</v>
      </c>
      <c r="AC422" s="16">
        <f>IF(J422=1,$M$6,IF(J422=2,$N$6,IF(J422=3,$O$6,IF(J422=4,$P$6,IF(J422=5,$Q$6,IF(J422=6,$R$6,IF(J422=7,$S$6,IF(J422=8,$T$6,0))))))))</f>
        <v>0</v>
      </c>
      <c r="AD422" s="16">
        <f>(K422*AB422)</f>
        <v>0</v>
      </c>
    </row>
    <row r="423" spans="1:30" ht="12.75" customHeight="1" x14ac:dyDescent="0.4">
      <c r="A423" s="79">
        <f t="shared" si="43"/>
        <v>412</v>
      </c>
      <c r="B423" s="27"/>
      <c r="C423" s="126"/>
      <c r="D423" s="127"/>
      <c r="E423" s="127"/>
      <c r="F423" s="128"/>
      <c r="G423" s="82"/>
      <c r="H423" s="27"/>
      <c r="I423" s="64">
        <f t="shared" si="40"/>
        <v>0</v>
      </c>
      <c r="J423" s="112"/>
      <c r="K423" s="33"/>
      <c r="L423" s="110"/>
      <c r="M423" s="15">
        <f>IF(OR(C423="VACANT",K423=0),0,(L423/AC423))</f>
        <v>0</v>
      </c>
      <c r="N423" s="23" t="str">
        <f t="shared" si="38"/>
        <v xml:space="preserve"> </v>
      </c>
      <c r="O423" s="24">
        <f t="shared" si="41"/>
        <v>0</v>
      </c>
      <c r="P423" s="28"/>
      <c r="Q423" s="28"/>
      <c r="R423" s="63">
        <f t="shared" si="42"/>
        <v>0</v>
      </c>
      <c r="S423" s="67" t="str">
        <f t="shared" si="39"/>
        <v/>
      </c>
      <c r="T423" s="25" t="str">
        <f>IF(R423&gt;0,IF(R423&gt;O423,"Fail",""),IF(F423="Vacant","",""))</f>
        <v/>
      </c>
      <c r="U423" s="85"/>
      <c r="V423" s="85"/>
      <c r="W423" s="85"/>
      <c r="X423" s="70"/>
      <c r="Y423" s="214"/>
      <c r="AA423" s="71">
        <f>IF(I423=1.5,$M$7,IF(I423=2.5,$N$7,IF(I423=3.5,$O$7,IF(I423=4.5,$P$7,IF(I423=5.5,$Q$7,IF(I423=6.5,$R$7,IF(I423=7.5,$S$7,IF(I423=8.5,$T$7,0))))))))</f>
        <v>0</v>
      </c>
      <c r="AB423" s="18">
        <f>IF(I423=1,$M$6,IF(I423=2,$N$6,IF(I423=3,$O$6,IF(I423=4,$P$6,IF(I423=5,$Q$6,IF(I423=6,$R$6,IF(I423=7,$S$6,IF(I423=8,$T$6,AA423))))))))</f>
        <v>0</v>
      </c>
      <c r="AC423" s="16">
        <f>IF(J423=1,$M$6,IF(J423=2,$N$6,IF(J423=3,$O$6,IF(J423=4,$P$6,IF(J423=5,$Q$6,IF(J423=6,$R$6,IF(J423=7,$S$6,IF(J423=8,$T$6,0))))))))</f>
        <v>0</v>
      </c>
      <c r="AD423" s="16">
        <f>(K423*AB423)</f>
        <v>0</v>
      </c>
    </row>
    <row r="424" spans="1:30" ht="12.75" customHeight="1" x14ac:dyDescent="0.4">
      <c r="A424" s="79">
        <f t="shared" si="43"/>
        <v>413</v>
      </c>
      <c r="B424" s="27"/>
      <c r="C424" s="126"/>
      <c r="D424" s="127"/>
      <c r="E424" s="127"/>
      <c r="F424" s="128"/>
      <c r="G424" s="82"/>
      <c r="H424" s="27"/>
      <c r="I424" s="64">
        <f t="shared" si="40"/>
        <v>0</v>
      </c>
      <c r="J424" s="112"/>
      <c r="K424" s="33"/>
      <c r="L424" s="110"/>
      <c r="M424" s="15">
        <f>IF(OR(C424="VACANT",K424=0),0,(L424/AC424))</f>
        <v>0</v>
      </c>
      <c r="N424" s="23" t="str">
        <f t="shared" si="38"/>
        <v xml:space="preserve"> </v>
      </c>
      <c r="O424" s="24">
        <f t="shared" si="41"/>
        <v>0</v>
      </c>
      <c r="P424" s="28"/>
      <c r="Q424" s="28"/>
      <c r="R424" s="63">
        <f t="shared" si="42"/>
        <v>0</v>
      </c>
      <c r="S424" s="67" t="str">
        <f t="shared" si="39"/>
        <v/>
      </c>
      <c r="T424" s="25" t="str">
        <f>IF(R424&gt;0,IF(R424&gt;O424,"Fail",""),IF(F424="Vacant","",""))</f>
        <v/>
      </c>
      <c r="U424" s="85"/>
      <c r="V424" s="85"/>
      <c r="W424" s="85"/>
      <c r="X424" s="70"/>
      <c r="Y424" s="214"/>
      <c r="AA424" s="71">
        <f>IF(I424=1.5,$M$7,IF(I424=2.5,$N$7,IF(I424=3.5,$O$7,IF(I424=4.5,$P$7,IF(I424=5.5,$Q$7,IF(I424=6.5,$R$7,IF(I424=7.5,$S$7,IF(I424=8.5,$T$7,0))))))))</f>
        <v>0</v>
      </c>
      <c r="AB424" s="18">
        <f>IF(I424=1,$M$6,IF(I424=2,$N$6,IF(I424=3,$O$6,IF(I424=4,$P$6,IF(I424=5,$Q$6,IF(I424=6,$R$6,IF(I424=7,$S$6,IF(I424=8,$T$6,AA424))))))))</f>
        <v>0</v>
      </c>
      <c r="AC424" s="16">
        <f>IF(J424=1,$M$6,IF(J424=2,$N$6,IF(J424=3,$O$6,IF(J424=4,$P$6,IF(J424=5,$Q$6,IF(J424=6,$R$6,IF(J424=7,$S$6,IF(J424=8,$T$6,0))))))))</f>
        <v>0</v>
      </c>
      <c r="AD424" s="16">
        <f>(K424*AB424)</f>
        <v>0</v>
      </c>
    </row>
    <row r="425" spans="1:30" ht="12.75" customHeight="1" x14ac:dyDescent="0.4">
      <c r="A425" s="79">
        <f t="shared" si="43"/>
        <v>414</v>
      </c>
      <c r="B425" s="27"/>
      <c r="C425" s="126"/>
      <c r="D425" s="127"/>
      <c r="E425" s="127"/>
      <c r="F425" s="128"/>
      <c r="G425" s="82"/>
      <c r="H425" s="27"/>
      <c r="I425" s="64">
        <f t="shared" si="40"/>
        <v>0</v>
      </c>
      <c r="J425" s="112"/>
      <c r="K425" s="33"/>
      <c r="L425" s="110"/>
      <c r="M425" s="15">
        <f>IF(OR(C425="VACANT",K425=0),0,(L425/AC425))</f>
        <v>0</v>
      </c>
      <c r="N425" s="23" t="str">
        <f t="shared" si="38"/>
        <v xml:space="preserve"> </v>
      </c>
      <c r="O425" s="24">
        <f t="shared" si="41"/>
        <v>0</v>
      </c>
      <c r="P425" s="28"/>
      <c r="Q425" s="28"/>
      <c r="R425" s="63">
        <f t="shared" si="42"/>
        <v>0</v>
      </c>
      <c r="S425" s="67" t="str">
        <f t="shared" si="39"/>
        <v/>
      </c>
      <c r="T425" s="25" t="str">
        <f>IF(R425&gt;0,IF(R425&gt;O425,"Fail",""),IF(F425="Vacant","",""))</f>
        <v/>
      </c>
      <c r="U425" s="85"/>
      <c r="V425" s="85"/>
      <c r="W425" s="85"/>
      <c r="X425" s="70"/>
      <c r="Y425" s="214"/>
      <c r="AA425" s="71">
        <f>IF(I425=1.5,$M$7,IF(I425=2.5,$N$7,IF(I425=3.5,$O$7,IF(I425=4.5,$P$7,IF(I425=5.5,$Q$7,IF(I425=6.5,$R$7,IF(I425=7.5,$S$7,IF(I425=8.5,$T$7,0))))))))</f>
        <v>0</v>
      </c>
      <c r="AB425" s="18">
        <f>IF(I425=1,$M$6,IF(I425=2,$N$6,IF(I425=3,$O$6,IF(I425=4,$P$6,IF(I425=5,$Q$6,IF(I425=6,$R$6,IF(I425=7,$S$6,IF(I425=8,$T$6,AA425))))))))</f>
        <v>0</v>
      </c>
      <c r="AC425" s="16">
        <f>IF(J425=1,$M$6,IF(J425=2,$N$6,IF(J425=3,$O$6,IF(J425=4,$P$6,IF(J425=5,$Q$6,IF(J425=6,$R$6,IF(J425=7,$S$6,IF(J425=8,$T$6,0))))))))</f>
        <v>0</v>
      </c>
      <c r="AD425" s="16">
        <f>(K425*AB425)</f>
        <v>0</v>
      </c>
    </row>
    <row r="426" spans="1:30" ht="12.75" customHeight="1" x14ac:dyDescent="0.4">
      <c r="A426" s="79">
        <f t="shared" si="43"/>
        <v>415</v>
      </c>
      <c r="B426" s="27"/>
      <c r="C426" s="126"/>
      <c r="D426" s="127"/>
      <c r="E426" s="127"/>
      <c r="F426" s="128"/>
      <c r="G426" s="82"/>
      <c r="H426" s="27"/>
      <c r="I426" s="64">
        <f t="shared" si="40"/>
        <v>0</v>
      </c>
      <c r="J426" s="112"/>
      <c r="K426" s="33"/>
      <c r="L426" s="110"/>
      <c r="M426" s="15">
        <f>IF(OR(C426="VACANT",K426=0),0,(L426/AC426))</f>
        <v>0</v>
      </c>
      <c r="N426" s="23" t="str">
        <f t="shared" si="38"/>
        <v xml:space="preserve"> </v>
      </c>
      <c r="O426" s="24">
        <f t="shared" si="41"/>
        <v>0</v>
      </c>
      <c r="P426" s="28"/>
      <c r="Q426" s="28"/>
      <c r="R426" s="63">
        <f t="shared" si="42"/>
        <v>0</v>
      </c>
      <c r="S426" s="67" t="str">
        <f t="shared" si="39"/>
        <v/>
      </c>
      <c r="T426" s="25" t="str">
        <f>IF(R426&gt;0,IF(R426&gt;O426,"Fail",""),IF(F426="Vacant","",""))</f>
        <v/>
      </c>
      <c r="U426" s="85"/>
      <c r="V426" s="85"/>
      <c r="W426" s="85"/>
      <c r="X426" s="70"/>
      <c r="Y426" s="214"/>
      <c r="AA426" s="71">
        <f>IF(I426=1.5,$M$7,IF(I426=2.5,$N$7,IF(I426=3.5,$O$7,IF(I426=4.5,$P$7,IF(I426=5.5,$Q$7,IF(I426=6.5,$R$7,IF(I426=7.5,$S$7,IF(I426=8.5,$T$7,0))))))))</f>
        <v>0</v>
      </c>
      <c r="AB426" s="18">
        <f>IF(I426=1,$M$6,IF(I426=2,$N$6,IF(I426=3,$O$6,IF(I426=4,$P$6,IF(I426=5,$Q$6,IF(I426=6,$R$6,IF(I426=7,$S$6,IF(I426=8,$T$6,AA426))))))))</f>
        <v>0</v>
      </c>
      <c r="AC426" s="16">
        <f>IF(J426=1,$M$6,IF(J426=2,$N$6,IF(J426=3,$O$6,IF(J426=4,$P$6,IF(J426=5,$Q$6,IF(J426=6,$R$6,IF(J426=7,$S$6,IF(J426=8,$T$6,0))))))))</f>
        <v>0</v>
      </c>
      <c r="AD426" s="16">
        <f>(K426*AB426)</f>
        <v>0</v>
      </c>
    </row>
    <row r="427" spans="1:30" ht="12.75" customHeight="1" x14ac:dyDescent="0.4">
      <c r="A427" s="79">
        <f t="shared" si="43"/>
        <v>416</v>
      </c>
      <c r="B427" s="27"/>
      <c r="C427" s="126"/>
      <c r="D427" s="127"/>
      <c r="E427" s="127"/>
      <c r="F427" s="128"/>
      <c r="G427" s="82"/>
      <c r="H427" s="27"/>
      <c r="I427" s="64">
        <f t="shared" si="40"/>
        <v>0</v>
      </c>
      <c r="J427" s="112"/>
      <c r="K427" s="33"/>
      <c r="L427" s="110"/>
      <c r="M427" s="15">
        <f>IF(OR(C427="VACANT",K427=0),0,(L427/AC427))</f>
        <v>0</v>
      </c>
      <c r="N427" s="23" t="str">
        <f t="shared" si="38"/>
        <v xml:space="preserve"> </v>
      </c>
      <c r="O427" s="24">
        <f t="shared" si="41"/>
        <v>0</v>
      </c>
      <c r="P427" s="28"/>
      <c r="Q427" s="28"/>
      <c r="R427" s="63">
        <f t="shared" si="42"/>
        <v>0</v>
      </c>
      <c r="S427" s="67" t="str">
        <f t="shared" si="39"/>
        <v/>
      </c>
      <c r="T427" s="25" t="str">
        <f>IF(R427&gt;0,IF(R427&gt;O427,"Fail",""),IF(F427="Vacant","",""))</f>
        <v/>
      </c>
      <c r="U427" s="85"/>
      <c r="V427" s="85"/>
      <c r="W427" s="85"/>
      <c r="X427" s="70"/>
      <c r="Y427" s="214"/>
      <c r="AA427" s="71">
        <f>IF(I427=1.5,$M$7,IF(I427=2.5,$N$7,IF(I427=3.5,$O$7,IF(I427=4.5,$P$7,IF(I427=5.5,$Q$7,IF(I427=6.5,$R$7,IF(I427=7.5,$S$7,IF(I427=8.5,$T$7,0))))))))</f>
        <v>0</v>
      </c>
      <c r="AB427" s="18">
        <f>IF(I427=1,$M$6,IF(I427=2,$N$6,IF(I427=3,$O$6,IF(I427=4,$P$6,IF(I427=5,$Q$6,IF(I427=6,$R$6,IF(I427=7,$S$6,IF(I427=8,$T$6,AA427))))))))</f>
        <v>0</v>
      </c>
      <c r="AC427" s="16">
        <f>IF(J427=1,$M$6,IF(J427=2,$N$6,IF(J427=3,$O$6,IF(J427=4,$P$6,IF(J427=5,$Q$6,IF(J427=6,$R$6,IF(J427=7,$S$6,IF(J427=8,$T$6,0))))))))</f>
        <v>0</v>
      </c>
      <c r="AD427" s="16">
        <f>(K427*AB427)</f>
        <v>0</v>
      </c>
    </row>
    <row r="428" spans="1:30" ht="12.75" customHeight="1" x14ac:dyDescent="0.4">
      <c r="A428" s="79">
        <f t="shared" si="43"/>
        <v>417</v>
      </c>
      <c r="B428" s="27"/>
      <c r="C428" s="126"/>
      <c r="D428" s="127"/>
      <c r="E428" s="127"/>
      <c r="F428" s="128"/>
      <c r="G428" s="82"/>
      <c r="H428" s="27"/>
      <c r="I428" s="64">
        <f t="shared" si="40"/>
        <v>0</v>
      </c>
      <c r="J428" s="112"/>
      <c r="K428" s="33"/>
      <c r="L428" s="110"/>
      <c r="M428" s="15">
        <f>IF(OR(C428="VACANT",K428=0),0,(L428/AC428))</f>
        <v>0</v>
      </c>
      <c r="N428" s="23" t="str">
        <f t="shared" si="38"/>
        <v xml:space="preserve"> </v>
      </c>
      <c r="O428" s="24">
        <f t="shared" si="41"/>
        <v>0</v>
      </c>
      <c r="P428" s="28"/>
      <c r="Q428" s="28"/>
      <c r="R428" s="63">
        <f t="shared" si="42"/>
        <v>0</v>
      </c>
      <c r="S428" s="67" t="str">
        <f t="shared" si="39"/>
        <v/>
      </c>
      <c r="T428" s="25" t="str">
        <f>IF(R428&gt;0,IF(R428&gt;O428,"Fail",""),IF(F428="Vacant","",""))</f>
        <v/>
      </c>
      <c r="U428" s="85"/>
      <c r="V428" s="85"/>
      <c r="W428" s="85"/>
      <c r="X428" s="70"/>
      <c r="Y428" s="214"/>
      <c r="AA428" s="71">
        <f>IF(I428=1.5,$M$7,IF(I428=2.5,$N$7,IF(I428=3.5,$O$7,IF(I428=4.5,$P$7,IF(I428=5.5,$Q$7,IF(I428=6.5,$R$7,IF(I428=7.5,$S$7,IF(I428=8.5,$T$7,0))))))))</f>
        <v>0</v>
      </c>
      <c r="AB428" s="18">
        <f>IF(I428=1,$M$6,IF(I428=2,$N$6,IF(I428=3,$O$6,IF(I428=4,$P$6,IF(I428=5,$Q$6,IF(I428=6,$R$6,IF(I428=7,$S$6,IF(I428=8,$T$6,AA428))))))))</f>
        <v>0</v>
      </c>
      <c r="AC428" s="16">
        <f>IF(J428=1,$M$6,IF(J428=2,$N$6,IF(J428=3,$O$6,IF(J428=4,$P$6,IF(J428=5,$Q$6,IF(J428=6,$R$6,IF(J428=7,$S$6,IF(J428=8,$T$6,0))))))))</f>
        <v>0</v>
      </c>
      <c r="AD428" s="16">
        <f>(K428*AB428)</f>
        <v>0</v>
      </c>
    </row>
    <row r="429" spans="1:30" ht="12.75" customHeight="1" x14ac:dyDescent="0.4">
      <c r="A429" s="79">
        <f t="shared" si="43"/>
        <v>418</v>
      </c>
      <c r="B429" s="27"/>
      <c r="C429" s="126"/>
      <c r="D429" s="127"/>
      <c r="E429" s="127"/>
      <c r="F429" s="128"/>
      <c r="G429" s="82"/>
      <c r="H429" s="27"/>
      <c r="I429" s="64">
        <f t="shared" si="40"/>
        <v>0</v>
      </c>
      <c r="J429" s="112"/>
      <c r="K429" s="33"/>
      <c r="L429" s="110"/>
      <c r="M429" s="15">
        <f>IF(OR(C429="VACANT",K429=0),0,(L429/AC429))</f>
        <v>0</v>
      </c>
      <c r="N429" s="23" t="str">
        <f t="shared" si="38"/>
        <v xml:space="preserve"> </v>
      </c>
      <c r="O429" s="24">
        <f t="shared" si="41"/>
        <v>0</v>
      </c>
      <c r="P429" s="28"/>
      <c r="Q429" s="28"/>
      <c r="R429" s="63">
        <f t="shared" si="42"/>
        <v>0</v>
      </c>
      <c r="S429" s="67" t="str">
        <f t="shared" si="39"/>
        <v/>
      </c>
      <c r="T429" s="25" t="str">
        <f>IF(R429&gt;0,IF(R429&gt;O429,"Fail",""),IF(F429="Vacant","",""))</f>
        <v/>
      </c>
      <c r="U429" s="85"/>
      <c r="V429" s="85"/>
      <c r="W429" s="85"/>
      <c r="X429" s="70"/>
      <c r="Y429" s="214"/>
      <c r="AA429" s="71">
        <f>IF(I429=1.5,$M$7,IF(I429=2.5,$N$7,IF(I429=3.5,$O$7,IF(I429=4.5,$P$7,IF(I429=5.5,$Q$7,IF(I429=6.5,$R$7,IF(I429=7.5,$S$7,IF(I429=8.5,$T$7,0))))))))</f>
        <v>0</v>
      </c>
      <c r="AB429" s="18">
        <f>IF(I429=1,$M$6,IF(I429=2,$N$6,IF(I429=3,$O$6,IF(I429=4,$P$6,IF(I429=5,$Q$6,IF(I429=6,$R$6,IF(I429=7,$S$6,IF(I429=8,$T$6,AA429))))))))</f>
        <v>0</v>
      </c>
      <c r="AC429" s="16">
        <f>IF(J429=1,$M$6,IF(J429=2,$N$6,IF(J429=3,$O$6,IF(J429=4,$P$6,IF(J429=5,$Q$6,IF(J429=6,$R$6,IF(J429=7,$S$6,IF(J429=8,$T$6,0))))))))</f>
        <v>0</v>
      </c>
      <c r="AD429" s="16">
        <f>(K429*AB429)</f>
        <v>0</v>
      </c>
    </row>
    <row r="430" spans="1:30" ht="12.75" customHeight="1" x14ac:dyDescent="0.4">
      <c r="A430" s="79">
        <f t="shared" si="43"/>
        <v>419</v>
      </c>
      <c r="B430" s="27"/>
      <c r="C430" s="126"/>
      <c r="D430" s="127"/>
      <c r="E430" s="127"/>
      <c r="F430" s="128"/>
      <c r="G430" s="82"/>
      <c r="H430" s="27"/>
      <c r="I430" s="64">
        <f t="shared" si="40"/>
        <v>0</v>
      </c>
      <c r="J430" s="112"/>
      <c r="K430" s="33"/>
      <c r="L430" s="110"/>
      <c r="M430" s="15">
        <f>IF(OR(C430="VACANT",K430=0),0,(L430/AC430))</f>
        <v>0</v>
      </c>
      <c r="N430" s="23" t="str">
        <f t="shared" si="38"/>
        <v xml:space="preserve"> </v>
      </c>
      <c r="O430" s="24">
        <f t="shared" si="41"/>
        <v>0</v>
      </c>
      <c r="P430" s="28"/>
      <c r="Q430" s="28"/>
      <c r="R430" s="63">
        <f t="shared" si="42"/>
        <v>0</v>
      </c>
      <c r="S430" s="67" t="str">
        <f t="shared" si="39"/>
        <v/>
      </c>
      <c r="T430" s="25" t="str">
        <f>IF(R430&gt;0,IF(R430&gt;O430,"Fail",""),IF(F430="Vacant","",""))</f>
        <v/>
      </c>
      <c r="U430" s="85"/>
      <c r="V430" s="85"/>
      <c r="W430" s="85"/>
      <c r="X430" s="70"/>
      <c r="Y430" s="214"/>
      <c r="AA430" s="71">
        <f>IF(I430=1.5,$M$7,IF(I430=2.5,$N$7,IF(I430=3.5,$O$7,IF(I430=4.5,$P$7,IF(I430=5.5,$Q$7,IF(I430=6.5,$R$7,IF(I430=7.5,$S$7,IF(I430=8.5,$T$7,0))))))))</f>
        <v>0</v>
      </c>
      <c r="AB430" s="18">
        <f>IF(I430=1,$M$6,IF(I430=2,$N$6,IF(I430=3,$O$6,IF(I430=4,$P$6,IF(I430=5,$Q$6,IF(I430=6,$R$6,IF(I430=7,$S$6,IF(I430=8,$T$6,AA430))))))))</f>
        <v>0</v>
      </c>
      <c r="AC430" s="16">
        <f>IF(J430=1,$M$6,IF(J430=2,$N$6,IF(J430=3,$O$6,IF(J430=4,$P$6,IF(J430=5,$Q$6,IF(J430=6,$R$6,IF(J430=7,$S$6,IF(J430=8,$T$6,0))))))))</f>
        <v>0</v>
      </c>
      <c r="AD430" s="16">
        <f>(K430*AB430)</f>
        <v>0</v>
      </c>
    </row>
    <row r="431" spans="1:30" ht="12.75" customHeight="1" x14ac:dyDescent="0.4">
      <c r="A431" s="79">
        <f t="shared" si="43"/>
        <v>420</v>
      </c>
      <c r="B431" s="27"/>
      <c r="C431" s="126"/>
      <c r="D431" s="127"/>
      <c r="E431" s="127"/>
      <c r="F431" s="128"/>
      <c r="G431" s="82"/>
      <c r="H431" s="27"/>
      <c r="I431" s="64">
        <f t="shared" si="40"/>
        <v>0</v>
      </c>
      <c r="J431" s="112"/>
      <c r="K431" s="33"/>
      <c r="L431" s="110"/>
      <c r="M431" s="15">
        <f>IF(OR(C431="VACANT",K431=0),0,(L431/AC431))</f>
        <v>0</v>
      </c>
      <c r="N431" s="23" t="str">
        <f t="shared" si="38"/>
        <v xml:space="preserve"> </v>
      </c>
      <c r="O431" s="24">
        <f t="shared" si="41"/>
        <v>0</v>
      </c>
      <c r="P431" s="28"/>
      <c r="Q431" s="28"/>
      <c r="R431" s="63">
        <f t="shared" si="42"/>
        <v>0</v>
      </c>
      <c r="S431" s="67" t="str">
        <f t="shared" si="39"/>
        <v/>
      </c>
      <c r="T431" s="25" t="str">
        <f>IF(R431&gt;0,IF(R431&gt;O431,"Fail",""),IF(F431="Vacant","",""))</f>
        <v/>
      </c>
      <c r="U431" s="85"/>
      <c r="V431" s="85"/>
      <c r="W431" s="85"/>
      <c r="X431" s="70"/>
      <c r="Y431" s="214"/>
      <c r="AA431" s="71">
        <f>IF(I431=1.5,$M$7,IF(I431=2.5,$N$7,IF(I431=3.5,$O$7,IF(I431=4.5,$P$7,IF(I431=5.5,$Q$7,IF(I431=6.5,$R$7,IF(I431=7.5,$S$7,IF(I431=8.5,$T$7,0))))))))</f>
        <v>0</v>
      </c>
      <c r="AB431" s="18">
        <f>IF(I431=1,$M$6,IF(I431=2,$N$6,IF(I431=3,$O$6,IF(I431=4,$P$6,IF(I431=5,$Q$6,IF(I431=6,$R$6,IF(I431=7,$S$6,IF(I431=8,$T$6,AA431))))))))</f>
        <v>0</v>
      </c>
      <c r="AC431" s="16">
        <f>IF(J431=1,$M$6,IF(J431=2,$N$6,IF(J431=3,$O$6,IF(J431=4,$P$6,IF(J431=5,$Q$6,IF(J431=6,$R$6,IF(J431=7,$S$6,IF(J431=8,$T$6,0))))))))</f>
        <v>0</v>
      </c>
      <c r="AD431" s="16">
        <f>(K431*AB431)</f>
        <v>0</v>
      </c>
    </row>
    <row r="432" spans="1:30" ht="12.75" customHeight="1" x14ac:dyDescent="0.4">
      <c r="A432" s="79">
        <f t="shared" si="43"/>
        <v>421</v>
      </c>
      <c r="B432" s="27"/>
      <c r="C432" s="126"/>
      <c r="D432" s="127"/>
      <c r="E432" s="127"/>
      <c r="F432" s="128"/>
      <c r="G432" s="82"/>
      <c r="H432" s="27"/>
      <c r="I432" s="64">
        <f t="shared" si="40"/>
        <v>0</v>
      </c>
      <c r="J432" s="112"/>
      <c r="K432" s="33"/>
      <c r="L432" s="110"/>
      <c r="M432" s="15">
        <f>IF(OR(C432="VACANT",K432=0),0,(L432/AC432))</f>
        <v>0</v>
      </c>
      <c r="N432" s="23" t="str">
        <f t="shared" si="38"/>
        <v xml:space="preserve"> </v>
      </c>
      <c r="O432" s="24">
        <f t="shared" si="41"/>
        <v>0</v>
      </c>
      <c r="P432" s="28"/>
      <c r="Q432" s="28"/>
      <c r="R432" s="63">
        <f t="shared" si="42"/>
        <v>0</v>
      </c>
      <c r="S432" s="67" t="str">
        <f t="shared" si="39"/>
        <v/>
      </c>
      <c r="T432" s="25" t="str">
        <f>IF(R432&gt;0,IF(R432&gt;O432,"Fail",""),IF(F432="Vacant","",""))</f>
        <v/>
      </c>
      <c r="U432" s="85"/>
      <c r="V432" s="85"/>
      <c r="W432" s="85"/>
      <c r="X432" s="70"/>
      <c r="Y432" s="214"/>
      <c r="AA432" s="71">
        <f>IF(I432=1.5,$M$7,IF(I432=2.5,$N$7,IF(I432=3.5,$O$7,IF(I432=4.5,$P$7,IF(I432=5.5,$Q$7,IF(I432=6.5,$R$7,IF(I432=7.5,$S$7,IF(I432=8.5,$T$7,0))))))))</f>
        <v>0</v>
      </c>
      <c r="AB432" s="18">
        <f>IF(I432=1,$M$6,IF(I432=2,$N$6,IF(I432=3,$O$6,IF(I432=4,$P$6,IF(I432=5,$Q$6,IF(I432=6,$R$6,IF(I432=7,$S$6,IF(I432=8,$T$6,AA432))))))))</f>
        <v>0</v>
      </c>
      <c r="AC432" s="16">
        <f>IF(J432=1,$M$6,IF(J432=2,$N$6,IF(J432=3,$O$6,IF(J432=4,$P$6,IF(J432=5,$Q$6,IF(J432=6,$R$6,IF(J432=7,$S$6,IF(J432=8,$T$6,0))))))))</f>
        <v>0</v>
      </c>
      <c r="AD432" s="16">
        <f>(K432*AB432)</f>
        <v>0</v>
      </c>
    </row>
    <row r="433" spans="1:30" ht="12.75" customHeight="1" x14ac:dyDescent="0.4">
      <c r="A433" s="79">
        <f t="shared" si="43"/>
        <v>422</v>
      </c>
      <c r="B433" s="27"/>
      <c r="C433" s="126"/>
      <c r="D433" s="127"/>
      <c r="E433" s="127"/>
      <c r="F433" s="128"/>
      <c r="G433" s="82"/>
      <c r="H433" s="27"/>
      <c r="I433" s="64">
        <f t="shared" si="40"/>
        <v>0</v>
      </c>
      <c r="J433" s="112"/>
      <c r="K433" s="33"/>
      <c r="L433" s="110"/>
      <c r="M433" s="15">
        <f>IF(OR(C433="VACANT",K433=0),0,(L433/AC433))</f>
        <v>0</v>
      </c>
      <c r="N433" s="23" t="str">
        <f t="shared" si="38"/>
        <v xml:space="preserve"> </v>
      </c>
      <c r="O433" s="24">
        <f t="shared" si="41"/>
        <v>0</v>
      </c>
      <c r="P433" s="28"/>
      <c r="Q433" s="28"/>
      <c r="R433" s="63">
        <f t="shared" si="42"/>
        <v>0</v>
      </c>
      <c r="S433" s="67" t="str">
        <f t="shared" si="39"/>
        <v/>
      </c>
      <c r="T433" s="25" t="str">
        <f>IF(R433&gt;0,IF(R433&gt;O433,"Fail",""),IF(F433="Vacant","",""))</f>
        <v/>
      </c>
      <c r="U433" s="85"/>
      <c r="V433" s="85"/>
      <c r="W433" s="85"/>
      <c r="X433" s="70"/>
      <c r="Y433" s="214"/>
      <c r="AA433" s="71">
        <f>IF(I433=1.5,$M$7,IF(I433=2.5,$N$7,IF(I433=3.5,$O$7,IF(I433=4.5,$P$7,IF(I433=5.5,$Q$7,IF(I433=6.5,$R$7,IF(I433=7.5,$S$7,IF(I433=8.5,$T$7,0))))))))</f>
        <v>0</v>
      </c>
      <c r="AB433" s="18">
        <f>IF(I433=1,$M$6,IF(I433=2,$N$6,IF(I433=3,$O$6,IF(I433=4,$P$6,IF(I433=5,$Q$6,IF(I433=6,$R$6,IF(I433=7,$S$6,IF(I433=8,$T$6,AA433))))))))</f>
        <v>0</v>
      </c>
      <c r="AC433" s="16">
        <f>IF(J433=1,$M$6,IF(J433=2,$N$6,IF(J433=3,$O$6,IF(J433=4,$P$6,IF(J433=5,$Q$6,IF(J433=6,$R$6,IF(J433=7,$S$6,IF(J433=8,$T$6,0))))))))</f>
        <v>0</v>
      </c>
      <c r="AD433" s="16">
        <f>(K433*AB433)</f>
        <v>0</v>
      </c>
    </row>
    <row r="434" spans="1:30" ht="12.75" customHeight="1" x14ac:dyDescent="0.4">
      <c r="A434" s="79">
        <f t="shared" si="43"/>
        <v>423</v>
      </c>
      <c r="B434" s="27"/>
      <c r="C434" s="126"/>
      <c r="D434" s="127"/>
      <c r="E434" s="127"/>
      <c r="F434" s="128"/>
      <c r="G434" s="82"/>
      <c r="H434" s="27"/>
      <c r="I434" s="64">
        <f t="shared" si="40"/>
        <v>0</v>
      </c>
      <c r="J434" s="112"/>
      <c r="K434" s="33"/>
      <c r="L434" s="110"/>
      <c r="M434" s="15">
        <f>IF(OR(C434="VACANT",K434=0),0,(L434/AC434))</f>
        <v>0</v>
      </c>
      <c r="N434" s="23" t="str">
        <f t="shared" si="38"/>
        <v xml:space="preserve"> </v>
      </c>
      <c r="O434" s="24">
        <f t="shared" si="41"/>
        <v>0</v>
      </c>
      <c r="P434" s="28"/>
      <c r="Q434" s="28"/>
      <c r="R434" s="63">
        <f t="shared" si="42"/>
        <v>0</v>
      </c>
      <c r="S434" s="67" t="str">
        <f t="shared" si="39"/>
        <v/>
      </c>
      <c r="T434" s="25" t="str">
        <f>IF(R434&gt;0,IF(R434&gt;O434,"Fail",""),IF(F434="Vacant","",""))</f>
        <v/>
      </c>
      <c r="U434" s="85"/>
      <c r="V434" s="85"/>
      <c r="W434" s="85"/>
      <c r="X434" s="70"/>
      <c r="Y434" s="214"/>
      <c r="AA434" s="71">
        <f>IF(I434=1.5,$M$7,IF(I434=2.5,$N$7,IF(I434=3.5,$O$7,IF(I434=4.5,$P$7,IF(I434=5.5,$Q$7,IF(I434=6.5,$R$7,IF(I434=7.5,$S$7,IF(I434=8.5,$T$7,0))))))))</f>
        <v>0</v>
      </c>
      <c r="AB434" s="18">
        <f>IF(I434=1,$M$6,IF(I434=2,$N$6,IF(I434=3,$O$6,IF(I434=4,$P$6,IF(I434=5,$Q$6,IF(I434=6,$R$6,IF(I434=7,$S$6,IF(I434=8,$T$6,AA434))))))))</f>
        <v>0</v>
      </c>
      <c r="AC434" s="16">
        <f>IF(J434=1,$M$6,IF(J434=2,$N$6,IF(J434=3,$O$6,IF(J434=4,$P$6,IF(J434=5,$Q$6,IF(J434=6,$R$6,IF(J434=7,$S$6,IF(J434=8,$T$6,0))))))))</f>
        <v>0</v>
      </c>
      <c r="AD434" s="16">
        <f>(K434*AB434)</f>
        <v>0</v>
      </c>
    </row>
    <row r="435" spans="1:30" ht="12.75" customHeight="1" x14ac:dyDescent="0.4">
      <c r="A435" s="79">
        <f t="shared" si="43"/>
        <v>424</v>
      </c>
      <c r="B435" s="27"/>
      <c r="C435" s="126"/>
      <c r="D435" s="127"/>
      <c r="E435" s="127"/>
      <c r="F435" s="128"/>
      <c r="G435" s="82"/>
      <c r="H435" s="27"/>
      <c r="I435" s="64">
        <f t="shared" si="40"/>
        <v>0</v>
      </c>
      <c r="J435" s="112"/>
      <c r="K435" s="33"/>
      <c r="L435" s="110"/>
      <c r="M435" s="15">
        <f>IF(OR(C435="VACANT",K435=0),0,(L435/AC435))</f>
        <v>0</v>
      </c>
      <c r="N435" s="23" t="str">
        <f t="shared" si="38"/>
        <v xml:space="preserve"> </v>
      </c>
      <c r="O435" s="24">
        <f t="shared" si="41"/>
        <v>0</v>
      </c>
      <c r="P435" s="28"/>
      <c r="Q435" s="28"/>
      <c r="R435" s="63">
        <f t="shared" si="42"/>
        <v>0</v>
      </c>
      <c r="S435" s="67" t="str">
        <f t="shared" si="39"/>
        <v/>
      </c>
      <c r="T435" s="25" t="str">
        <f>IF(R435&gt;0,IF(R435&gt;O435,"Fail",""),IF(F435="Vacant","",""))</f>
        <v/>
      </c>
      <c r="U435" s="85"/>
      <c r="V435" s="85"/>
      <c r="W435" s="85"/>
      <c r="X435" s="70"/>
      <c r="Y435" s="214"/>
      <c r="AA435" s="71">
        <f>IF(I435=1.5,$M$7,IF(I435=2.5,$N$7,IF(I435=3.5,$O$7,IF(I435=4.5,$P$7,IF(I435=5.5,$Q$7,IF(I435=6.5,$R$7,IF(I435=7.5,$S$7,IF(I435=8.5,$T$7,0))))))))</f>
        <v>0</v>
      </c>
      <c r="AB435" s="18">
        <f>IF(I435=1,$M$6,IF(I435=2,$N$6,IF(I435=3,$O$6,IF(I435=4,$P$6,IF(I435=5,$Q$6,IF(I435=6,$R$6,IF(I435=7,$S$6,IF(I435=8,$T$6,AA435))))))))</f>
        <v>0</v>
      </c>
      <c r="AC435" s="16">
        <f>IF(J435=1,$M$6,IF(J435=2,$N$6,IF(J435=3,$O$6,IF(J435=4,$P$6,IF(J435=5,$Q$6,IF(J435=6,$R$6,IF(J435=7,$S$6,IF(J435=8,$T$6,0))))))))</f>
        <v>0</v>
      </c>
      <c r="AD435" s="16">
        <f>(K435*AB435)</f>
        <v>0</v>
      </c>
    </row>
    <row r="436" spans="1:30" ht="12.75" customHeight="1" x14ac:dyDescent="0.4">
      <c r="A436" s="79">
        <f t="shared" si="43"/>
        <v>425</v>
      </c>
      <c r="B436" s="27"/>
      <c r="C436" s="126"/>
      <c r="D436" s="127"/>
      <c r="E436" s="127"/>
      <c r="F436" s="128"/>
      <c r="G436" s="82"/>
      <c r="H436" s="27"/>
      <c r="I436" s="64">
        <f t="shared" si="40"/>
        <v>0</v>
      </c>
      <c r="J436" s="112"/>
      <c r="K436" s="33"/>
      <c r="L436" s="110"/>
      <c r="M436" s="15">
        <f>IF(OR(C436="VACANT",K436=0),0,(L436/AC436))</f>
        <v>0</v>
      </c>
      <c r="N436" s="23" t="str">
        <f t="shared" si="38"/>
        <v xml:space="preserve"> </v>
      </c>
      <c r="O436" s="24">
        <f t="shared" si="41"/>
        <v>0</v>
      </c>
      <c r="P436" s="28"/>
      <c r="Q436" s="28"/>
      <c r="R436" s="63">
        <f t="shared" si="42"/>
        <v>0</v>
      </c>
      <c r="S436" s="67" t="str">
        <f t="shared" si="39"/>
        <v/>
      </c>
      <c r="T436" s="25" t="str">
        <f>IF(R436&gt;0,IF(R436&gt;O436,"Fail",""),IF(F436="Vacant","",""))</f>
        <v/>
      </c>
      <c r="U436" s="85"/>
      <c r="V436" s="85"/>
      <c r="W436" s="85"/>
      <c r="X436" s="70"/>
      <c r="Y436" s="214"/>
      <c r="AA436" s="71">
        <f>IF(I436=1.5,$M$7,IF(I436=2.5,$N$7,IF(I436=3.5,$O$7,IF(I436=4.5,$P$7,IF(I436=5.5,$Q$7,IF(I436=6.5,$R$7,IF(I436=7.5,$S$7,IF(I436=8.5,$T$7,0))))))))</f>
        <v>0</v>
      </c>
      <c r="AB436" s="18">
        <f>IF(I436=1,$M$6,IF(I436=2,$N$6,IF(I436=3,$O$6,IF(I436=4,$P$6,IF(I436=5,$Q$6,IF(I436=6,$R$6,IF(I436=7,$S$6,IF(I436=8,$T$6,AA436))))))))</f>
        <v>0</v>
      </c>
      <c r="AC436" s="16">
        <f>IF(J436=1,$M$6,IF(J436=2,$N$6,IF(J436=3,$O$6,IF(J436=4,$P$6,IF(J436=5,$Q$6,IF(J436=6,$R$6,IF(J436=7,$S$6,IF(J436=8,$T$6,0))))))))</f>
        <v>0</v>
      </c>
      <c r="AD436" s="16">
        <f>(K436*AB436)</f>
        <v>0</v>
      </c>
    </row>
    <row r="437" spans="1:30" ht="12.75" customHeight="1" x14ac:dyDescent="0.4">
      <c r="A437" s="79">
        <f t="shared" si="43"/>
        <v>426</v>
      </c>
      <c r="B437" s="27"/>
      <c r="C437" s="126"/>
      <c r="D437" s="127"/>
      <c r="E437" s="127"/>
      <c r="F437" s="128"/>
      <c r="G437" s="82"/>
      <c r="H437" s="27"/>
      <c r="I437" s="64">
        <f t="shared" si="40"/>
        <v>0</v>
      </c>
      <c r="J437" s="112"/>
      <c r="K437" s="33"/>
      <c r="L437" s="110"/>
      <c r="M437" s="15">
        <f>IF(OR(C437="VACANT",K437=0),0,(L437/AC437))</f>
        <v>0</v>
      </c>
      <c r="N437" s="23" t="str">
        <f t="shared" si="38"/>
        <v xml:space="preserve"> </v>
      </c>
      <c r="O437" s="24">
        <f t="shared" si="41"/>
        <v>0</v>
      </c>
      <c r="P437" s="28"/>
      <c r="Q437" s="28"/>
      <c r="R437" s="63">
        <f t="shared" si="42"/>
        <v>0</v>
      </c>
      <c r="S437" s="67" t="str">
        <f t="shared" si="39"/>
        <v/>
      </c>
      <c r="T437" s="25" t="str">
        <f>IF(R437&gt;0,IF(R437&gt;O437,"Fail",""),IF(F437="Vacant","",""))</f>
        <v/>
      </c>
      <c r="U437" s="85"/>
      <c r="V437" s="85"/>
      <c r="W437" s="85"/>
      <c r="X437" s="70"/>
      <c r="Y437" s="214"/>
      <c r="AA437" s="71">
        <f>IF(I437=1.5,$M$7,IF(I437=2.5,$N$7,IF(I437=3.5,$O$7,IF(I437=4.5,$P$7,IF(I437=5.5,$Q$7,IF(I437=6.5,$R$7,IF(I437=7.5,$S$7,IF(I437=8.5,$T$7,0))))))))</f>
        <v>0</v>
      </c>
      <c r="AB437" s="18">
        <f>IF(I437=1,$M$6,IF(I437=2,$N$6,IF(I437=3,$O$6,IF(I437=4,$P$6,IF(I437=5,$Q$6,IF(I437=6,$R$6,IF(I437=7,$S$6,IF(I437=8,$T$6,AA437))))))))</f>
        <v>0</v>
      </c>
      <c r="AC437" s="16">
        <f>IF(J437=1,$M$6,IF(J437=2,$N$6,IF(J437=3,$O$6,IF(J437=4,$P$6,IF(J437=5,$Q$6,IF(J437=6,$R$6,IF(J437=7,$S$6,IF(J437=8,$T$6,0))))))))</f>
        <v>0</v>
      </c>
      <c r="AD437" s="16">
        <f>(K437*AB437)</f>
        <v>0</v>
      </c>
    </row>
    <row r="438" spans="1:30" ht="12.75" customHeight="1" x14ac:dyDescent="0.4">
      <c r="A438" s="79">
        <f t="shared" si="43"/>
        <v>427</v>
      </c>
      <c r="B438" s="27"/>
      <c r="C438" s="126"/>
      <c r="D438" s="127"/>
      <c r="E438" s="127"/>
      <c r="F438" s="128"/>
      <c r="G438" s="82"/>
      <c r="H438" s="27"/>
      <c r="I438" s="64">
        <f t="shared" si="40"/>
        <v>0</v>
      </c>
      <c r="J438" s="112"/>
      <c r="K438" s="33"/>
      <c r="L438" s="110"/>
      <c r="M438" s="15">
        <f>IF(OR(C438="VACANT",K438=0),0,(L438/AC438))</f>
        <v>0</v>
      </c>
      <c r="N438" s="23" t="str">
        <f t="shared" si="38"/>
        <v xml:space="preserve"> </v>
      </c>
      <c r="O438" s="24">
        <f t="shared" si="41"/>
        <v>0</v>
      </c>
      <c r="P438" s="28"/>
      <c r="Q438" s="28"/>
      <c r="R438" s="63">
        <f t="shared" si="42"/>
        <v>0</v>
      </c>
      <c r="S438" s="67" t="str">
        <f t="shared" si="39"/>
        <v/>
      </c>
      <c r="T438" s="25" t="str">
        <f>IF(R438&gt;0,IF(R438&gt;O438,"Fail",""),IF(F438="Vacant","",""))</f>
        <v/>
      </c>
      <c r="U438" s="85"/>
      <c r="V438" s="85"/>
      <c r="W438" s="85"/>
      <c r="X438" s="70"/>
      <c r="Y438" s="214"/>
      <c r="AA438" s="71">
        <f>IF(I438=1.5,$M$7,IF(I438=2.5,$N$7,IF(I438=3.5,$O$7,IF(I438=4.5,$P$7,IF(I438=5.5,$Q$7,IF(I438=6.5,$R$7,IF(I438=7.5,$S$7,IF(I438=8.5,$T$7,0))))))))</f>
        <v>0</v>
      </c>
      <c r="AB438" s="18">
        <f>IF(I438=1,$M$6,IF(I438=2,$N$6,IF(I438=3,$O$6,IF(I438=4,$P$6,IF(I438=5,$Q$6,IF(I438=6,$R$6,IF(I438=7,$S$6,IF(I438=8,$T$6,AA438))))))))</f>
        <v>0</v>
      </c>
      <c r="AC438" s="16">
        <f>IF(J438=1,$M$6,IF(J438=2,$N$6,IF(J438=3,$O$6,IF(J438=4,$P$6,IF(J438=5,$Q$6,IF(J438=6,$R$6,IF(J438=7,$S$6,IF(J438=8,$T$6,0))))))))</f>
        <v>0</v>
      </c>
      <c r="AD438" s="16">
        <f>(K438*AB438)</f>
        <v>0</v>
      </c>
    </row>
    <row r="439" spans="1:30" ht="12.75" customHeight="1" x14ac:dyDescent="0.4">
      <c r="A439" s="79">
        <f t="shared" si="43"/>
        <v>428</v>
      </c>
      <c r="B439" s="27"/>
      <c r="C439" s="126"/>
      <c r="D439" s="127"/>
      <c r="E439" s="127"/>
      <c r="F439" s="128"/>
      <c r="G439" s="82"/>
      <c r="H439" s="27"/>
      <c r="I439" s="64">
        <f t="shared" si="40"/>
        <v>0</v>
      </c>
      <c r="J439" s="112"/>
      <c r="K439" s="33"/>
      <c r="L439" s="110"/>
      <c r="M439" s="15">
        <f>IF(OR(C439="VACANT",K439=0),0,(L439/AC439))</f>
        <v>0</v>
      </c>
      <c r="N439" s="23" t="str">
        <f t="shared" si="38"/>
        <v xml:space="preserve"> </v>
      </c>
      <c r="O439" s="24">
        <f t="shared" si="41"/>
        <v>0</v>
      </c>
      <c r="P439" s="28"/>
      <c r="Q439" s="28"/>
      <c r="R439" s="63">
        <f t="shared" si="42"/>
        <v>0</v>
      </c>
      <c r="S439" s="67" t="str">
        <f t="shared" si="39"/>
        <v/>
      </c>
      <c r="T439" s="25" t="str">
        <f>IF(R439&gt;0,IF(R439&gt;O439,"Fail",""),IF(F439="Vacant","",""))</f>
        <v/>
      </c>
      <c r="U439" s="85"/>
      <c r="V439" s="85"/>
      <c r="W439" s="85"/>
      <c r="X439" s="70"/>
      <c r="Y439" s="214"/>
      <c r="AA439" s="71">
        <f>IF(I439=1.5,$M$7,IF(I439=2.5,$N$7,IF(I439=3.5,$O$7,IF(I439=4.5,$P$7,IF(I439=5.5,$Q$7,IF(I439=6.5,$R$7,IF(I439=7.5,$S$7,IF(I439=8.5,$T$7,0))))))))</f>
        <v>0</v>
      </c>
      <c r="AB439" s="18">
        <f>IF(I439=1,$M$6,IF(I439=2,$N$6,IF(I439=3,$O$6,IF(I439=4,$P$6,IF(I439=5,$Q$6,IF(I439=6,$R$6,IF(I439=7,$S$6,IF(I439=8,$T$6,AA439))))))))</f>
        <v>0</v>
      </c>
      <c r="AC439" s="16">
        <f>IF(J439=1,$M$6,IF(J439=2,$N$6,IF(J439=3,$O$6,IF(J439=4,$P$6,IF(J439=5,$Q$6,IF(J439=6,$R$6,IF(J439=7,$S$6,IF(J439=8,$T$6,0))))))))</f>
        <v>0</v>
      </c>
      <c r="AD439" s="16">
        <f>(K439*AB439)</f>
        <v>0</v>
      </c>
    </row>
    <row r="440" spans="1:30" ht="12.75" customHeight="1" x14ac:dyDescent="0.4">
      <c r="A440" s="79">
        <f t="shared" si="43"/>
        <v>429</v>
      </c>
      <c r="B440" s="27"/>
      <c r="C440" s="126"/>
      <c r="D440" s="127"/>
      <c r="E440" s="127"/>
      <c r="F440" s="128"/>
      <c r="G440" s="82"/>
      <c r="H440" s="27"/>
      <c r="I440" s="64">
        <f t="shared" si="40"/>
        <v>0</v>
      </c>
      <c r="J440" s="112"/>
      <c r="K440" s="33"/>
      <c r="L440" s="110"/>
      <c r="M440" s="15">
        <f>IF(OR(C440="VACANT",K440=0),0,(L440/AC440))</f>
        <v>0</v>
      </c>
      <c r="N440" s="23" t="str">
        <f t="shared" si="38"/>
        <v xml:space="preserve"> </v>
      </c>
      <c r="O440" s="24">
        <f t="shared" si="41"/>
        <v>0</v>
      </c>
      <c r="P440" s="28"/>
      <c r="Q440" s="28"/>
      <c r="R440" s="63">
        <f t="shared" si="42"/>
        <v>0</v>
      </c>
      <c r="S440" s="67" t="str">
        <f t="shared" si="39"/>
        <v/>
      </c>
      <c r="T440" s="25" t="str">
        <f>IF(R440&gt;0,IF(R440&gt;O440,"Fail",""),IF(F440="Vacant","",""))</f>
        <v/>
      </c>
      <c r="U440" s="85"/>
      <c r="V440" s="85"/>
      <c r="W440" s="85"/>
      <c r="X440" s="70"/>
      <c r="Y440" s="214"/>
      <c r="AA440" s="71">
        <f>IF(I440=1.5,$M$7,IF(I440=2.5,$N$7,IF(I440=3.5,$O$7,IF(I440=4.5,$P$7,IF(I440=5.5,$Q$7,IF(I440=6.5,$R$7,IF(I440=7.5,$S$7,IF(I440=8.5,$T$7,0))))))))</f>
        <v>0</v>
      </c>
      <c r="AB440" s="18">
        <f>IF(I440=1,$M$6,IF(I440=2,$N$6,IF(I440=3,$O$6,IF(I440=4,$P$6,IF(I440=5,$Q$6,IF(I440=6,$R$6,IF(I440=7,$S$6,IF(I440=8,$T$6,AA440))))))))</f>
        <v>0</v>
      </c>
      <c r="AC440" s="16">
        <f>IF(J440=1,$M$6,IF(J440=2,$N$6,IF(J440=3,$O$6,IF(J440=4,$P$6,IF(J440=5,$Q$6,IF(J440=6,$R$6,IF(J440=7,$S$6,IF(J440=8,$T$6,0))))))))</f>
        <v>0</v>
      </c>
      <c r="AD440" s="16">
        <f>(K440*AB440)</f>
        <v>0</v>
      </c>
    </row>
    <row r="441" spans="1:30" ht="12.75" customHeight="1" x14ac:dyDescent="0.4">
      <c r="A441" s="79">
        <f t="shared" si="43"/>
        <v>430</v>
      </c>
      <c r="B441" s="27"/>
      <c r="C441" s="126"/>
      <c r="D441" s="127"/>
      <c r="E441" s="127"/>
      <c r="F441" s="128"/>
      <c r="G441" s="82"/>
      <c r="H441" s="27"/>
      <c r="I441" s="64">
        <f t="shared" si="40"/>
        <v>0</v>
      </c>
      <c r="J441" s="112"/>
      <c r="K441" s="33"/>
      <c r="L441" s="110"/>
      <c r="M441" s="15">
        <f>IF(OR(C441="VACANT",K441=0),0,(L441/AC441))</f>
        <v>0</v>
      </c>
      <c r="N441" s="23" t="str">
        <f t="shared" si="38"/>
        <v xml:space="preserve"> </v>
      </c>
      <c r="O441" s="24">
        <f t="shared" si="41"/>
        <v>0</v>
      </c>
      <c r="P441" s="28"/>
      <c r="Q441" s="28"/>
      <c r="R441" s="63">
        <f t="shared" si="42"/>
        <v>0</v>
      </c>
      <c r="S441" s="67" t="str">
        <f t="shared" si="39"/>
        <v/>
      </c>
      <c r="T441" s="25" t="str">
        <f>IF(R441&gt;0,IF(R441&gt;O441,"Fail",""),IF(F441="Vacant","",""))</f>
        <v/>
      </c>
      <c r="U441" s="85"/>
      <c r="V441" s="85"/>
      <c r="W441" s="85"/>
      <c r="X441" s="70"/>
      <c r="Y441" s="214"/>
      <c r="AA441" s="71">
        <f>IF(I441=1.5,$M$7,IF(I441=2.5,$N$7,IF(I441=3.5,$O$7,IF(I441=4.5,$P$7,IF(I441=5.5,$Q$7,IF(I441=6.5,$R$7,IF(I441=7.5,$S$7,IF(I441=8.5,$T$7,0))))))))</f>
        <v>0</v>
      </c>
      <c r="AB441" s="18">
        <f>IF(I441=1,$M$6,IF(I441=2,$N$6,IF(I441=3,$O$6,IF(I441=4,$P$6,IF(I441=5,$Q$6,IF(I441=6,$R$6,IF(I441=7,$S$6,IF(I441=8,$T$6,AA441))))))))</f>
        <v>0</v>
      </c>
      <c r="AC441" s="16">
        <f>IF(J441=1,$M$6,IF(J441=2,$N$6,IF(J441=3,$O$6,IF(J441=4,$P$6,IF(J441=5,$Q$6,IF(J441=6,$R$6,IF(J441=7,$S$6,IF(J441=8,$T$6,0))))))))</f>
        <v>0</v>
      </c>
      <c r="AD441" s="16">
        <f>(K441*AB441)</f>
        <v>0</v>
      </c>
    </row>
    <row r="442" spans="1:30" ht="12.75" customHeight="1" x14ac:dyDescent="0.4">
      <c r="A442" s="79">
        <f t="shared" si="43"/>
        <v>431</v>
      </c>
      <c r="B442" s="27"/>
      <c r="C442" s="126"/>
      <c r="D442" s="127"/>
      <c r="E442" s="127"/>
      <c r="F442" s="128"/>
      <c r="G442" s="82"/>
      <c r="H442" s="27"/>
      <c r="I442" s="64">
        <f t="shared" si="40"/>
        <v>0</v>
      </c>
      <c r="J442" s="112"/>
      <c r="K442" s="33"/>
      <c r="L442" s="110"/>
      <c r="M442" s="15">
        <f>IF(OR(C442="VACANT",K442=0),0,(L442/AC442))</f>
        <v>0</v>
      </c>
      <c r="N442" s="23" t="str">
        <f t="shared" si="38"/>
        <v xml:space="preserve"> </v>
      </c>
      <c r="O442" s="24">
        <f t="shared" si="41"/>
        <v>0</v>
      </c>
      <c r="P442" s="28"/>
      <c r="Q442" s="28"/>
      <c r="R442" s="63">
        <f t="shared" si="42"/>
        <v>0</v>
      </c>
      <c r="S442" s="67" t="str">
        <f t="shared" si="39"/>
        <v/>
      </c>
      <c r="T442" s="25" t="str">
        <f>IF(R442&gt;0,IF(R442&gt;O442,"Fail",""),IF(F442="Vacant","",""))</f>
        <v/>
      </c>
      <c r="U442" s="85"/>
      <c r="V442" s="85"/>
      <c r="W442" s="85"/>
      <c r="X442" s="70"/>
      <c r="Y442" s="214"/>
      <c r="AA442" s="71">
        <f>IF(I442=1.5,$M$7,IF(I442=2.5,$N$7,IF(I442=3.5,$O$7,IF(I442=4.5,$P$7,IF(I442=5.5,$Q$7,IF(I442=6.5,$R$7,IF(I442=7.5,$S$7,IF(I442=8.5,$T$7,0))))))))</f>
        <v>0</v>
      </c>
      <c r="AB442" s="18">
        <f>IF(I442=1,$M$6,IF(I442=2,$N$6,IF(I442=3,$O$6,IF(I442=4,$P$6,IF(I442=5,$Q$6,IF(I442=6,$R$6,IF(I442=7,$S$6,IF(I442=8,$T$6,AA442))))))))</f>
        <v>0</v>
      </c>
      <c r="AC442" s="16">
        <f>IF(J442=1,$M$6,IF(J442=2,$N$6,IF(J442=3,$O$6,IF(J442=4,$P$6,IF(J442=5,$Q$6,IF(J442=6,$R$6,IF(J442=7,$S$6,IF(J442=8,$T$6,0))))))))</f>
        <v>0</v>
      </c>
      <c r="AD442" s="16">
        <f>(K442*AB442)</f>
        <v>0</v>
      </c>
    </row>
    <row r="443" spans="1:30" ht="12.75" customHeight="1" x14ac:dyDescent="0.4">
      <c r="A443" s="79">
        <f t="shared" si="43"/>
        <v>432</v>
      </c>
      <c r="B443" s="27"/>
      <c r="C443" s="126"/>
      <c r="D443" s="127"/>
      <c r="E443" s="127"/>
      <c r="F443" s="128"/>
      <c r="G443" s="82"/>
      <c r="H443" s="27"/>
      <c r="I443" s="64">
        <f t="shared" si="40"/>
        <v>0</v>
      </c>
      <c r="J443" s="112"/>
      <c r="K443" s="33"/>
      <c r="L443" s="110"/>
      <c r="M443" s="15">
        <f>IF(OR(C443="VACANT",K443=0),0,(L443/AC443))</f>
        <v>0</v>
      </c>
      <c r="N443" s="23" t="str">
        <f t="shared" si="38"/>
        <v xml:space="preserve"> </v>
      </c>
      <c r="O443" s="24">
        <f t="shared" si="41"/>
        <v>0</v>
      </c>
      <c r="P443" s="28"/>
      <c r="Q443" s="28"/>
      <c r="R443" s="63">
        <f t="shared" si="42"/>
        <v>0</v>
      </c>
      <c r="S443" s="67" t="str">
        <f t="shared" si="39"/>
        <v/>
      </c>
      <c r="T443" s="25" t="str">
        <f>IF(R443&gt;0,IF(R443&gt;O443,"Fail",""),IF(F443="Vacant","",""))</f>
        <v/>
      </c>
      <c r="U443" s="85"/>
      <c r="V443" s="85"/>
      <c r="W443" s="85"/>
      <c r="X443" s="70"/>
      <c r="Y443" s="214"/>
      <c r="AA443" s="71">
        <f>IF(I443=1.5,$M$7,IF(I443=2.5,$N$7,IF(I443=3.5,$O$7,IF(I443=4.5,$P$7,IF(I443=5.5,$Q$7,IF(I443=6.5,$R$7,IF(I443=7.5,$S$7,IF(I443=8.5,$T$7,0))))))))</f>
        <v>0</v>
      </c>
      <c r="AB443" s="18">
        <f>IF(I443=1,$M$6,IF(I443=2,$N$6,IF(I443=3,$O$6,IF(I443=4,$P$6,IF(I443=5,$Q$6,IF(I443=6,$R$6,IF(I443=7,$S$6,IF(I443=8,$T$6,AA443))))))))</f>
        <v>0</v>
      </c>
      <c r="AC443" s="16">
        <f>IF(J443=1,$M$6,IF(J443=2,$N$6,IF(J443=3,$O$6,IF(J443=4,$P$6,IF(J443=5,$Q$6,IF(J443=6,$R$6,IF(J443=7,$S$6,IF(J443=8,$T$6,0))))))))</f>
        <v>0</v>
      </c>
      <c r="AD443" s="16">
        <f>(K443*AB443)</f>
        <v>0</v>
      </c>
    </row>
    <row r="444" spans="1:30" ht="12.75" customHeight="1" x14ac:dyDescent="0.4">
      <c r="A444" s="79">
        <f t="shared" si="43"/>
        <v>433</v>
      </c>
      <c r="B444" s="27"/>
      <c r="C444" s="126"/>
      <c r="D444" s="127"/>
      <c r="E444" s="127"/>
      <c r="F444" s="128"/>
      <c r="G444" s="82"/>
      <c r="H444" s="27"/>
      <c r="I444" s="64">
        <f t="shared" si="40"/>
        <v>0</v>
      </c>
      <c r="J444" s="112"/>
      <c r="K444" s="33"/>
      <c r="L444" s="110"/>
      <c r="M444" s="15">
        <f>IF(OR(C444="VACANT",K444=0),0,(L444/AC444))</f>
        <v>0</v>
      </c>
      <c r="N444" s="23" t="str">
        <f t="shared" si="38"/>
        <v xml:space="preserve"> </v>
      </c>
      <c r="O444" s="24">
        <f t="shared" si="41"/>
        <v>0</v>
      </c>
      <c r="P444" s="28"/>
      <c r="Q444" s="28"/>
      <c r="R444" s="63">
        <f t="shared" si="42"/>
        <v>0</v>
      </c>
      <c r="S444" s="67" t="str">
        <f t="shared" si="39"/>
        <v/>
      </c>
      <c r="T444" s="25" t="str">
        <f>IF(R444&gt;0,IF(R444&gt;O444,"Fail",""),IF(F444="Vacant","",""))</f>
        <v/>
      </c>
      <c r="U444" s="85"/>
      <c r="V444" s="85"/>
      <c r="W444" s="85"/>
      <c r="X444" s="70"/>
      <c r="Y444" s="214"/>
      <c r="AA444" s="71">
        <f>IF(I444=1.5,$M$7,IF(I444=2.5,$N$7,IF(I444=3.5,$O$7,IF(I444=4.5,$P$7,IF(I444=5.5,$Q$7,IF(I444=6.5,$R$7,IF(I444=7.5,$S$7,IF(I444=8.5,$T$7,0))))))))</f>
        <v>0</v>
      </c>
      <c r="AB444" s="18">
        <f>IF(I444=1,$M$6,IF(I444=2,$N$6,IF(I444=3,$O$6,IF(I444=4,$P$6,IF(I444=5,$Q$6,IF(I444=6,$R$6,IF(I444=7,$S$6,IF(I444=8,$T$6,AA444))))))))</f>
        <v>0</v>
      </c>
      <c r="AC444" s="16">
        <f>IF(J444=1,$M$6,IF(J444=2,$N$6,IF(J444=3,$O$6,IF(J444=4,$P$6,IF(J444=5,$Q$6,IF(J444=6,$R$6,IF(J444=7,$S$6,IF(J444=8,$T$6,0))))))))</f>
        <v>0</v>
      </c>
      <c r="AD444" s="16">
        <f>(K444*AB444)</f>
        <v>0</v>
      </c>
    </row>
    <row r="445" spans="1:30" ht="12.75" customHeight="1" x14ac:dyDescent="0.4">
      <c r="A445" s="79">
        <f t="shared" si="43"/>
        <v>434</v>
      </c>
      <c r="B445" s="27"/>
      <c r="C445" s="126"/>
      <c r="D445" s="127"/>
      <c r="E445" s="127"/>
      <c r="F445" s="128"/>
      <c r="G445" s="82"/>
      <c r="H445" s="27"/>
      <c r="I445" s="64">
        <f t="shared" si="40"/>
        <v>0</v>
      </c>
      <c r="J445" s="112"/>
      <c r="K445" s="33"/>
      <c r="L445" s="110"/>
      <c r="M445" s="15">
        <f>IF(OR(C445="VACANT",K445=0),0,(L445/AC445))</f>
        <v>0</v>
      </c>
      <c r="N445" s="23" t="str">
        <f t="shared" si="38"/>
        <v xml:space="preserve"> </v>
      </c>
      <c r="O445" s="24">
        <f t="shared" si="41"/>
        <v>0</v>
      </c>
      <c r="P445" s="28"/>
      <c r="Q445" s="28"/>
      <c r="R445" s="63">
        <f t="shared" si="42"/>
        <v>0</v>
      </c>
      <c r="S445" s="67" t="str">
        <f t="shared" si="39"/>
        <v/>
      </c>
      <c r="T445" s="25" t="str">
        <f>IF(R445&gt;0,IF(R445&gt;O445,"Fail",""),IF(F445="Vacant","",""))</f>
        <v/>
      </c>
      <c r="U445" s="85"/>
      <c r="V445" s="85"/>
      <c r="W445" s="85"/>
      <c r="X445" s="70"/>
      <c r="Y445" s="214"/>
      <c r="AA445" s="71">
        <f>IF(I445=1.5,$M$7,IF(I445=2.5,$N$7,IF(I445=3.5,$O$7,IF(I445=4.5,$P$7,IF(I445=5.5,$Q$7,IF(I445=6.5,$R$7,IF(I445=7.5,$S$7,IF(I445=8.5,$T$7,0))))))))</f>
        <v>0</v>
      </c>
      <c r="AB445" s="18">
        <f>IF(I445=1,$M$6,IF(I445=2,$N$6,IF(I445=3,$O$6,IF(I445=4,$P$6,IF(I445=5,$Q$6,IF(I445=6,$R$6,IF(I445=7,$S$6,IF(I445=8,$T$6,AA445))))))))</f>
        <v>0</v>
      </c>
      <c r="AC445" s="16">
        <f>IF(J445=1,$M$6,IF(J445=2,$N$6,IF(J445=3,$O$6,IF(J445=4,$P$6,IF(J445=5,$Q$6,IF(J445=6,$R$6,IF(J445=7,$S$6,IF(J445=8,$T$6,0))))))))</f>
        <v>0</v>
      </c>
      <c r="AD445" s="16">
        <f>(K445*AB445)</f>
        <v>0</v>
      </c>
    </row>
    <row r="446" spans="1:30" ht="12.75" customHeight="1" x14ac:dyDescent="0.4">
      <c r="A446" s="79">
        <f t="shared" si="43"/>
        <v>435</v>
      </c>
      <c r="B446" s="27"/>
      <c r="C446" s="126"/>
      <c r="D446" s="127"/>
      <c r="E446" s="127"/>
      <c r="F446" s="128"/>
      <c r="G446" s="82"/>
      <c r="H446" s="27"/>
      <c r="I446" s="64">
        <f t="shared" si="40"/>
        <v>0</v>
      </c>
      <c r="J446" s="112"/>
      <c r="K446" s="33"/>
      <c r="L446" s="110"/>
      <c r="M446" s="15">
        <f>IF(OR(C446="VACANT",K446=0),0,(L446/AC446))</f>
        <v>0</v>
      </c>
      <c r="N446" s="23" t="str">
        <f t="shared" si="38"/>
        <v xml:space="preserve"> </v>
      </c>
      <c r="O446" s="24">
        <f t="shared" si="41"/>
        <v>0</v>
      </c>
      <c r="P446" s="28"/>
      <c r="Q446" s="28"/>
      <c r="R446" s="63">
        <f t="shared" si="42"/>
        <v>0</v>
      </c>
      <c r="S446" s="67" t="str">
        <f t="shared" si="39"/>
        <v/>
      </c>
      <c r="T446" s="25" t="str">
        <f>IF(R446&gt;0,IF(R446&gt;O446,"Fail",""),IF(F446="Vacant","",""))</f>
        <v/>
      </c>
      <c r="U446" s="85"/>
      <c r="V446" s="85"/>
      <c r="W446" s="85"/>
      <c r="X446" s="70"/>
      <c r="Y446" s="214"/>
      <c r="AA446" s="71">
        <f>IF(I446=1.5,$M$7,IF(I446=2.5,$N$7,IF(I446=3.5,$O$7,IF(I446=4.5,$P$7,IF(I446=5.5,$Q$7,IF(I446=6.5,$R$7,IF(I446=7.5,$S$7,IF(I446=8.5,$T$7,0))))))))</f>
        <v>0</v>
      </c>
      <c r="AB446" s="18">
        <f>IF(I446=1,$M$6,IF(I446=2,$N$6,IF(I446=3,$O$6,IF(I446=4,$P$6,IF(I446=5,$Q$6,IF(I446=6,$R$6,IF(I446=7,$S$6,IF(I446=8,$T$6,AA446))))))))</f>
        <v>0</v>
      </c>
      <c r="AC446" s="16">
        <f>IF(J446=1,$M$6,IF(J446=2,$N$6,IF(J446=3,$O$6,IF(J446=4,$P$6,IF(J446=5,$Q$6,IF(J446=6,$R$6,IF(J446=7,$S$6,IF(J446=8,$T$6,0))))))))</f>
        <v>0</v>
      </c>
      <c r="AD446" s="16">
        <f>(K446*AB446)</f>
        <v>0</v>
      </c>
    </row>
    <row r="447" spans="1:30" ht="12.75" customHeight="1" x14ac:dyDescent="0.4">
      <c r="A447" s="79">
        <f t="shared" si="43"/>
        <v>436</v>
      </c>
      <c r="B447" s="27"/>
      <c r="C447" s="126"/>
      <c r="D447" s="127"/>
      <c r="E447" s="127"/>
      <c r="F447" s="128"/>
      <c r="G447" s="82"/>
      <c r="H447" s="27"/>
      <c r="I447" s="64">
        <f t="shared" si="40"/>
        <v>0</v>
      </c>
      <c r="J447" s="112"/>
      <c r="K447" s="33"/>
      <c r="L447" s="110"/>
      <c r="M447" s="15">
        <f>IF(OR(C447="VACANT",K447=0),0,(L447/AC447))</f>
        <v>0</v>
      </c>
      <c r="N447" s="23" t="str">
        <f t="shared" si="38"/>
        <v xml:space="preserve"> </v>
      </c>
      <c r="O447" s="24">
        <f t="shared" si="41"/>
        <v>0</v>
      </c>
      <c r="P447" s="28"/>
      <c r="Q447" s="28"/>
      <c r="R447" s="63">
        <f t="shared" si="42"/>
        <v>0</v>
      </c>
      <c r="S447" s="67" t="str">
        <f t="shared" si="39"/>
        <v/>
      </c>
      <c r="T447" s="25" t="str">
        <f>IF(R447&gt;0,IF(R447&gt;O447,"Fail",""),IF(F447="Vacant","",""))</f>
        <v/>
      </c>
      <c r="U447" s="85"/>
      <c r="V447" s="85"/>
      <c r="W447" s="85"/>
      <c r="X447" s="70"/>
      <c r="Y447" s="214"/>
      <c r="AA447" s="71">
        <f>IF(I447=1.5,$M$7,IF(I447=2.5,$N$7,IF(I447=3.5,$O$7,IF(I447=4.5,$P$7,IF(I447=5.5,$Q$7,IF(I447=6.5,$R$7,IF(I447=7.5,$S$7,IF(I447=8.5,$T$7,0))))))))</f>
        <v>0</v>
      </c>
      <c r="AB447" s="18">
        <f>IF(I447=1,$M$6,IF(I447=2,$N$6,IF(I447=3,$O$6,IF(I447=4,$P$6,IF(I447=5,$Q$6,IF(I447=6,$R$6,IF(I447=7,$S$6,IF(I447=8,$T$6,AA447))))))))</f>
        <v>0</v>
      </c>
      <c r="AC447" s="16">
        <f>IF(J447=1,$M$6,IF(J447=2,$N$6,IF(J447=3,$O$6,IF(J447=4,$P$6,IF(J447=5,$Q$6,IF(J447=6,$R$6,IF(J447=7,$S$6,IF(J447=8,$T$6,0))))))))</f>
        <v>0</v>
      </c>
      <c r="AD447" s="16">
        <f>(K447*AB447)</f>
        <v>0</v>
      </c>
    </row>
    <row r="448" spans="1:30" ht="12.75" customHeight="1" x14ac:dyDescent="0.4">
      <c r="A448" s="79">
        <f t="shared" si="43"/>
        <v>437</v>
      </c>
      <c r="B448" s="27"/>
      <c r="C448" s="126"/>
      <c r="D448" s="127"/>
      <c r="E448" s="127"/>
      <c r="F448" s="128"/>
      <c r="G448" s="82"/>
      <c r="H448" s="27"/>
      <c r="I448" s="64">
        <f t="shared" si="40"/>
        <v>0</v>
      </c>
      <c r="J448" s="112"/>
      <c r="K448" s="33"/>
      <c r="L448" s="110"/>
      <c r="M448" s="15">
        <f>IF(OR(C448="VACANT",K448=0),0,(L448/AC448))</f>
        <v>0</v>
      </c>
      <c r="N448" s="23" t="str">
        <f t="shared" si="38"/>
        <v xml:space="preserve"> </v>
      </c>
      <c r="O448" s="24">
        <f t="shared" si="41"/>
        <v>0</v>
      </c>
      <c r="P448" s="28"/>
      <c r="Q448" s="28"/>
      <c r="R448" s="63">
        <f t="shared" si="42"/>
        <v>0</v>
      </c>
      <c r="S448" s="67" t="str">
        <f t="shared" si="39"/>
        <v/>
      </c>
      <c r="T448" s="25" t="str">
        <f>IF(R448&gt;0,IF(R448&gt;O448,"Fail",""),IF(F448="Vacant","",""))</f>
        <v/>
      </c>
      <c r="U448" s="85"/>
      <c r="V448" s="85"/>
      <c r="W448" s="85"/>
      <c r="X448" s="70"/>
      <c r="Y448" s="214"/>
      <c r="AA448" s="71">
        <f>IF(I448=1.5,$M$7,IF(I448=2.5,$N$7,IF(I448=3.5,$O$7,IF(I448=4.5,$P$7,IF(I448=5.5,$Q$7,IF(I448=6.5,$R$7,IF(I448=7.5,$S$7,IF(I448=8.5,$T$7,0))))))))</f>
        <v>0</v>
      </c>
      <c r="AB448" s="18">
        <f>IF(I448=1,$M$6,IF(I448=2,$N$6,IF(I448=3,$O$6,IF(I448=4,$P$6,IF(I448=5,$Q$6,IF(I448=6,$R$6,IF(I448=7,$S$6,IF(I448=8,$T$6,AA448))))))))</f>
        <v>0</v>
      </c>
      <c r="AC448" s="16">
        <f>IF(J448=1,$M$6,IF(J448=2,$N$6,IF(J448=3,$O$6,IF(J448=4,$P$6,IF(J448=5,$Q$6,IF(J448=6,$R$6,IF(J448=7,$S$6,IF(J448=8,$T$6,0))))))))</f>
        <v>0</v>
      </c>
      <c r="AD448" s="16">
        <f>(K448*AB448)</f>
        <v>0</v>
      </c>
    </row>
    <row r="449" spans="1:30" ht="12.75" customHeight="1" x14ac:dyDescent="0.4">
      <c r="A449" s="79">
        <f t="shared" si="43"/>
        <v>438</v>
      </c>
      <c r="B449" s="27"/>
      <c r="C449" s="126"/>
      <c r="D449" s="127"/>
      <c r="E449" s="127"/>
      <c r="F449" s="128"/>
      <c r="G449" s="82"/>
      <c r="H449" s="27"/>
      <c r="I449" s="64">
        <f t="shared" si="40"/>
        <v>0</v>
      </c>
      <c r="J449" s="112"/>
      <c r="K449" s="33"/>
      <c r="L449" s="110"/>
      <c r="M449" s="15">
        <f>IF(OR(C449="VACANT",K449=0),0,(L449/AC449))</f>
        <v>0</v>
      </c>
      <c r="N449" s="23" t="str">
        <f t="shared" si="38"/>
        <v xml:space="preserve"> </v>
      </c>
      <c r="O449" s="24">
        <f t="shared" si="41"/>
        <v>0</v>
      </c>
      <c r="P449" s="28"/>
      <c r="Q449" s="28"/>
      <c r="R449" s="63">
        <f t="shared" si="42"/>
        <v>0</v>
      </c>
      <c r="S449" s="67" t="str">
        <f t="shared" si="39"/>
        <v/>
      </c>
      <c r="T449" s="25" t="str">
        <f>IF(R449&gt;0,IF(R449&gt;O449,"Fail",""),IF(F449="Vacant","",""))</f>
        <v/>
      </c>
      <c r="U449" s="85"/>
      <c r="V449" s="85"/>
      <c r="W449" s="85"/>
      <c r="X449" s="70"/>
      <c r="Y449" s="214"/>
      <c r="AA449" s="71">
        <f>IF(I449=1.5,$M$7,IF(I449=2.5,$N$7,IF(I449=3.5,$O$7,IF(I449=4.5,$P$7,IF(I449=5.5,$Q$7,IF(I449=6.5,$R$7,IF(I449=7.5,$S$7,IF(I449=8.5,$T$7,0))))))))</f>
        <v>0</v>
      </c>
      <c r="AB449" s="18">
        <f>IF(I449=1,$M$6,IF(I449=2,$N$6,IF(I449=3,$O$6,IF(I449=4,$P$6,IF(I449=5,$Q$6,IF(I449=6,$R$6,IF(I449=7,$S$6,IF(I449=8,$T$6,AA449))))))))</f>
        <v>0</v>
      </c>
      <c r="AC449" s="16">
        <f>IF(J449=1,$M$6,IF(J449=2,$N$6,IF(J449=3,$O$6,IF(J449=4,$P$6,IF(J449=5,$Q$6,IF(J449=6,$R$6,IF(J449=7,$S$6,IF(J449=8,$T$6,0))))))))</f>
        <v>0</v>
      </c>
      <c r="AD449" s="16">
        <f>(K449*AB449)</f>
        <v>0</v>
      </c>
    </row>
    <row r="450" spans="1:30" ht="12.75" customHeight="1" x14ac:dyDescent="0.4">
      <c r="A450" s="79">
        <f t="shared" si="43"/>
        <v>439</v>
      </c>
      <c r="B450" s="27"/>
      <c r="C450" s="126"/>
      <c r="D450" s="127"/>
      <c r="E450" s="127"/>
      <c r="F450" s="128"/>
      <c r="G450" s="82"/>
      <c r="H450" s="27"/>
      <c r="I450" s="64">
        <f t="shared" si="40"/>
        <v>0</v>
      </c>
      <c r="J450" s="112"/>
      <c r="K450" s="33"/>
      <c r="L450" s="110"/>
      <c r="M450" s="15">
        <f>IF(OR(C450="VACANT",K450=0),0,(L450/AC450))</f>
        <v>0</v>
      </c>
      <c r="N450" s="23" t="str">
        <f t="shared" si="38"/>
        <v xml:space="preserve"> </v>
      </c>
      <c r="O450" s="24">
        <f t="shared" si="41"/>
        <v>0</v>
      </c>
      <c r="P450" s="28"/>
      <c r="Q450" s="28"/>
      <c r="R450" s="63">
        <f t="shared" si="42"/>
        <v>0</v>
      </c>
      <c r="S450" s="67" t="str">
        <f t="shared" si="39"/>
        <v/>
      </c>
      <c r="T450" s="25" t="str">
        <f>IF(R450&gt;0,IF(R450&gt;O450,"Fail",""),IF(F450="Vacant","",""))</f>
        <v/>
      </c>
      <c r="U450" s="85"/>
      <c r="V450" s="85"/>
      <c r="W450" s="85"/>
      <c r="X450" s="70"/>
      <c r="Y450" s="214"/>
      <c r="AA450" s="71">
        <f>IF(I450=1.5,$M$7,IF(I450=2.5,$N$7,IF(I450=3.5,$O$7,IF(I450=4.5,$P$7,IF(I450=5.5,$Q$7,IF(I450=6.5,$R$7,IF(I450=7.5,$S$7,IF(I450=8.5,$T$7,0))))))))</f>
        <v>0</v>
      </c>
      <c r="AB450" s="18">
        <f>IF(I450=1,$M$6,IF(I450=2,$N$6,IF(I450=3,$O$6,IF(I450=4,$P$6,IF(I450=5,$Q$6,IF(I450=6,$R$6,IF(I450=7,$S$6,IF(I450=8,$T$6,AA450))))))))</f>
        <v>0</v>
      </c>
      <c r="AC450" s="16">
        <f>IF(J450=1,$M$6,IF(J450=2,$N$6,IF(J450=3,$O$6,IF(J450=4,$P$6,IF(J450=5,$Q$6,IF(J450=6,$R$6,IF(J450=7,$S$6,IF(J450=8,$T$6,0))))))))</f>
        <v>0</v>
      </c>
      <c r="AD450" s="16">
        <f>(K450*AB450)</f>
        <v>0</v>
      </c>
    </row>
    <row r="451" spans="1:30" ht="12.75" customHeight="1" x14ac:dyDescent="0.4">
      <c r="A451" s="79">
        <f t="shared" si="43"/>
        <v>440</v>
      </c>
      <c r="B451" s="27"/>
      <c r="C451" s="126"/>
      <c r="D451" s="127"/>
      <c r="E451" s="127"/>
      <c r="F451" s="128"/>
      <c r="G451" s="82"/>
      <c r="H451" s="27"/>
      <c r="I451" s="64">
        <f t="shared" si="40"/>
        <v>0</v>
      </c>
      <c r="J451" s="112"/>
      <c r="K451" s="33"/>
      <c r="L451" s="110"/>
      <c r="M451" s="15">
        <f>IF(OR(C451="VACANT",K451=0),0,(L451/AC451))</f>
        <v>0</v>
      </c>
      <c r="N451" s="23" t="str">
        <f t="shared" si="38"/>
        <v xml:space="preserve"> </v>
      </c>
      <c r="O451" s="24">
        <f t="shared" si="41"/>
        <v>0</v>
      </c>
      <c r="P451" s="28"/>
      <c r="Q451" s="28"/>
      <c r="R451" s="63">
        <f t="shared" si="42"/>
        <v>0</v>
      </c>
      <c r="S451" s="67" t="str">
        <f t="shared" si="39"/>
        <v/>
      </c>
      <c r="T451" s="25" t="str">
        <f>IF(R451&gt;0,IF(R451&gt;O451,"Fail",""),IF(F451="Vacant","",""))</f>
        <v/>
      </c>
      <c r="U451" s="85"/>
      <c r="V451" s="85"/>
      <c r="W451" s="85"/>
      <c r="X451" s="70"/>
      <c r="Y451" s="214"/>
      <c r="AA451" s="71">
        <f>IF(I451=1.5,$M$7,IF(I451=2.5,$N$7,IF(I451=3.5,$O$7,IF(I451=4.5,$P$7,IF(I451=5.5,$Q$7,IF(I451=6.5,$R$7,IF(I451=7.5,$S$7,IF(I451=8.5,$T$7,0))))))))</f>
        <v>0</v>
      </c>
      <c r="AB451" s="18">
        <f>IF(I451=1,$M$6,IF(I451=2,$N$6,IF(I451=3,$O$6,IF(I451=4,$P$6,IF(I451=5,$Q$6,IF(I451=6,$R$6,IF(I451=7,$S$6,IF(I451=8,$T$6,AA451))))))))</f>
        <v>0</v>
      </c>
      <c r="AC451" s="16">
        <f>IF(J451=1,$M$6,IF(J451=2,$N$6,IF(J451=3,$O$6,IF(J451=4,$P$6,IF(J451=5,$Q$6,IF(J451=6,$R$6,IF(J451=7,$S$6,IF(J451=8,$T$6,0))))))))</f>
        <v>0</v>
      </c>
      <c r="AD451" s="16">
        <f>(K451*AB451)</f>
        <v>0</v>
      </c>
    </row>
    <row r="452" spans="1:30" ht="12.75" customHeight="1" x14ac:dyDescent="0.4">
      <c r="A452" s="79">
        <f t="shared" si="43"/>
        <v>441</v>
      </c>
      <c r="B452" s="27"/>
      <c r="C452" s="126"/>
      <c r="D452" s="127"/>
      <c r="E452" s="127"/>
      <c r="F452" s="128"/>
      <c r="G452" s="82"/>
      <c r="H452" s="27"/>
      <c r="I452" s="64">
        <f t="shared" si="40"/>
        <v>0</v>
      </c>
      <c r="J452" s="112"/>
      <c r="K452" s="33"/>
      <c r="L452" s="110"/>
      <c r="M452" s="15">
        <f>IF(OR(C452="VACANT",K452=0),0,(L452/AC452))</f>
        <v>0</v>
      </c>
      <c r="N452" s="23" t="str">
        <f t="shared" si="38"/>
        <v xml:space="preserve"> </v>
      </c>
      <c r="O452" s="24">
        <f t="shared" si="41"/>
        <v>0</v>
      </c>
      <c r="P452" s="28"/>
      <c r="Q452" s="28"/>
      <c r="R452" s="63">
        <f t="shared" si="42"/>
        <v>0</v>
      </c>
      <c r="S452" s="67" t="str">
        <f t="shared" si="39"/>
        <v/>
      </c>
      <c r="T452" s="25" t="str">
        <f>IF(R452&gt;0,IF(R452&gt;O452,"Fail",""),IF(F452="Vacant","",""))</f>
        <v/>
      </c>
      <c r="U452" s="85"/>
      <c r="V452" s="85"/>
      <c r="W452" s="85"/>
      <c r="X452" s="70"/>
      <c r="Y452" s="214"/>
      <c r="AA452" s="71">
        <f>IF(I452=1.5,$M$7,IF(I452=2.5,$N$7,IF(I452=3.5,$O$7,IF(I452=4.5,$P$7,IF(I452=5.5,$Q$7,IF(I452=6.5,$R$7,IF(I452=7.5,$S$7,IF(I452=8.5,$T$7,0))))))))</f>
        <v>0</v>
      </c>
      <c r="AB452" s="18">
        <f>IF(I452=1,$M$6,IF(I452=2,$N$6,IF(I452=3,$O$6,IF(I452=4,$P$6,IF(I452=5,$Q$6,IF(I452=6,$R$6,IF(I452=7,$S$6,IF(I452=8,$T$6,AA452))))))))</f>
        <v>0</v>
      </c>
      <c r="AC452" s="16">
        <f>IF(J452=1,$M$6,IF(J452=2,$N$6,IF(J452=3,$O$6,IF(J452=4,$P$6,IF(J452=5,$Q$6,IF(J452=6,$R$6,IF(J452=7,$S$6,IF(J452=8,$T$6,0))))))))</f>
        <v>0</v>
      </c>
      <c r="AD452" s="16">
        <f>(K452*AB452)</f>
        <v>0</v>
      </c>
    </row>
    <row r="453" spans="1:30" ht="12.75" customHeight="1" x14ac:dyDescent="0.4">
      <c r="A453" s="79">
        <f t="shared" si="43"/>
        <v>442</v>
      </c>
      <c r="B453" s="27"/>
      <c r="C453" s="126"/>
      <c r="D453" s="127"/>
      <c r="E453" s="127"/>
      <c r="F453" s="128"/>
      <c r="G453" s="82"/>
      <c r="H453" s="27"/>
      <c r="I453" s="64">
        <f t="shared" si="40"/>
        <v>0</v>
      </c>
      <c r="J453" s="112"/>
      <c r="K453" s="33"/>
      <c r="L453" s="110"/>
      <c r="M453" s="15">
        <f>IF(OR(C453="VACANT",K453=0),0,(L453/AC453))</f>
        <v>0</v>
      </c>
      <c r="N453" s="23" t="str">
        <f t="shared" si="38"/>
        <v xml:space="preserve"> </v>
      </c>
      <c r="O453" s="24">
        <f t="shared" si="41"/>
        <v>0</v>
      </c>
      <c r="P453" s="28"/>
      <c r="Q453" s="28"/>
      <c r="R453" s="63">
        <f t="shared" si="42"/>
        <v>0</v>
      </c>
      <c r="S453" s="67" t="str">
        <f t="shared" si="39"/>
        <v/>
      </c>
      <c r="T453" s="25" t="str">
        <f>IF(R453&gt;0,IF(R453&gt;O453,"Fail",""),IF(F453="Vacant","",""))</f>
        <v/>
      </c>
      <c r="U453" s="85"/>
      <c r="V453" s="85"/>
      <c r="W453" s="85"/>
      <c r="X453" s="70"/>
      <c r="Y453" s="214"/>
      <c r="AA453" s="71">
        <f>IF(I453=1.5,$M$7,IF(I453=2.5,$N$7,IF(I453=3.5,$O$7,IF(I453=4.5,$P$7,IF(I453=5.5,$Q$7,IF(I453=6.5,$R$7,IF(I453=7.5,$S$7,IF(I453=8.5,$T$7,0))))))))</f>
        <v>0</v>
      </c>
      <c r="AB453" s="18">
        <f>IF(I453=1,$M$6,IF(I453=2,$N$6,IF(I453=3,$O$6,IF(I453=4,$P$6,IF(I453=5,$Q$6,IF(I453=6,$R$6,IF(I453=7,$S$6,IF(I453=8,$T$6,AA453))))))))</f>
        <v>0</v>
      </c>
      <c r="AC453" s="16">
        <f>IF(J453=1,$M$6,IF(J453=2,$N$6,IF(J453=3,$O$6,IF(J453=4,$P$6,IF(J453=5,$Q$6,IF(J453=6,$R$6,IF(J453=7,$S$6,IF(J453=8,$T$6,0))))))))</f>
        <v>0</v>
      </c>
      <c r="AD453" s="16">
        <f>(K453*AB453)</f>
        <v>0</v>
      </c>
    </row>
    <row r="454" spans="1:30" ht="12.75" customHeight="1" x14ac:dyDescent="0.4">
      <c r="A454" s="79">
        <f t="shared" si="43"/>
        <v>443</v>
      </c>
      <c r="B454" s="27"/>
      <c r="C454" s="126"/>
      <c r="D454" s="127"/>
      <c r="E454" s="127"/>
      <c r="F454" s="128"/>
      <c r="G454" s="82"/>
      <c r="H454" s="27"/>
      <c r="I454" s="64">
        <f t="shared" si="40"/>
        <v>0</v>
      </c>
      <c r="J454" s="112"/>
      <c r="K454" s="33"/>
      <c r="L454" s="110"/>
      <c r="M454" s="15">
        <f>IF(OR(C454="VACANT",K454=0),0,(L454/AC454))</f>
        <v>0</v>
      </c>
      <c r="N454" s="23" t="str">
        <f t="shared" si="38"/>
        <v xml:space="preserve"> </v>
      </c>
      <c r="O454" s="24">
        <f t="shared" si="41"/>
        <v>0</v>
      </c>
      <c r="P454" s="28"/>
      <c r="Q454" s="28"/>
      <c r="R454" s="63">
        <f t="shared" si="42"/>
        <v>0</v>
      </c>
      <c r="S454" s="67" t="str">
        <f t="shared" si="39"/>
        <v/>
      </c>
      <c r="T454" s="25" t="str">
        <f>IF(R454&gt;0,IF(R454&gt;O454,"Fail",""),IF(F454="Vacant","",""))</f>
        <v/>
      </c>
      <c r="U454" s="85"/>
      <c r="V454" s="85"/>
      <c r="W454" s="85"/>
      <c r="X454" s="70"/>
      <c r="Y454" s="214"/>
      <c r="AA454" s="71">
        <f>IF(I454=1.5,$M$7,IF(I454=2.5,$N$7,IF(I454=3.5,$O$7,IF(I454=4.5,$P$7,IF(I454=5.5,$Q$7,IF(I454=6.5,$R$7,IF(I454=7.5,$S$7,IF(I454=8.5,$T$7,0))))))))</f>
        <v>0</v>
      </c>
      <c r="AB454" s="18">
        <f>IF(I454=1,$M$6,IF(I454=2,$N$6,IF(I454=3,$O$6,IF(I454=4,$P$6,IF(I454=5,$Q$6,IF(I454=6,$R$6,IF(I454=7,$S$6,IF(I454=8,$T$6,AA454))))))))</f>
        <v>0</v>
      </c>
      <c r="AC454" s="16">
        <f>IF(J454=1,$M$6,IF(J454=2,$N$6,IF(J454=3,$O$6,IF(J454=4,$P$6,IF(J454=5,$Q$6,IF(J454=6,$R$6,IF(J454=7,$S$6,IF(J454=8,$T$6,0))))))))</f>
        <v>0</v>
      </c>
      <c r="AD454" s="16">
        <f>(K454*AB454)</f>
        <v>0</v>
      </c>
    </row>
    <row r="455" spans="1:30" ht="12.75" customHeight="1" x14ac:dyDescent="0.4">
      <c r="A455" s="79">
        <f t="shared" si="43"/>
        <v>444</v>
      </c>
      <c r="B455" s="27"/>
      <c r="C455" s="126"/>
      <c r="D455" s="127"/>
      <c r="E455" s="127"/>
      <c r="F455" s="128"/>
      <c r="G455" s="82"/>
      <c r="H455" s="27"/>
      <c r="I455" s="64">
        <f t="shared" si="40"/>
        <v>0</v>
      </c>
      <c r="J455" s="112"/>
      <c r="K455" s="33"/>
      <c r="L455" s="110"/>
      <c r="M455" s="15">
        <f>IF(OR(C455="VACANT",K455=0),0,(L455/AC455))</f>
        <v>0</v>
      </c>
      <c r="N455" s="23" t="str">
        <f t="shared" si="38"/>
        <v xml:space="preserve"> </v>
      </c>
      <c r="O455" s="24">
        <f t="shared" si="41"/>
        <v>0</v>
      </c>
      <c r="P455" s="28"/>
      <c r="Q455" s="28"/>
      <c r="R455" s="63">
        <f t="shared" si="42"/>
        <v>0</v>
      </c>
      <c r="S455" s="67" t="str">
        <f t="shared" si="39"/>
        <v/>
      </c>
      <c r="T455" s="25" t="str">
        <f>IF(R455&gt;0,IF(R455&gt;O455,"Fail",""),IF(F455="Vacant","",""))</f>
        <v/>
      </c>
      <c r="U455" s="85"/>
      <c r="V455" s="85"/>
      <c r="W455" s="85"/>
      <c r="X455" s="70"/>
      <c r="Y455" s="214"/>
      <c r="AA455" s="71">
        <f>IF(I455=1.5,$M$7,IF(I455=2.5,$N$7,IF(I455=3.5,$O$7,IF(I455=4.5,$P$7,IF(I455=5.5,$Q$7,IF(I455=6.5,$R$7,IF(I455=7.5,$S$7,IF(I455=8.5,$T$7,0))))))))</f>
        <v>0</v>
      </c>
      <c r="AB455" s="18">
        <f>IF(I455=1,$M$6,IF(I455=2,$N$6,IF(I455=3,$O$6,IF(I455=4,$P$6,IF(I455=5,$Q$6,IF(I455=6,$R$6,IF(I455=7,$S$6,IF(I455=8,$T$6,AA455))))))))</f>
        <v>0</v>
      </c>
      <c r="AC455" s="16">
        <f>IF(J455=1,$M$6,IF(J455=2,$N$6,IF(J455=3,$O$6,IF(J455=4,$P$6,IF(J455=5,$Q$6,IF(J455=6,$R$6,IF(J455=7,$S$6,IF(J455=8,$T$6,0))))))))</f>
        <v>0</v>
      </c>
      <c r="AD455" s="16">
        <f>(K455*AB455)</f>
        <v>0</v>
      </c>
    </row>
    <row r="456" spans="1:30" ht="12.75" customHeight="1" x14ac:dyDescent="0.4">
      <c r="A456" s="79">
        <f t="shared" si="43"/>
        <v>445</v>
      </c>
      <c r="B456" s="27"/>
      <c r="C456" s="126"/>
      <c r="D456" s="127"/>
      <c r="E456" s="127"/>
      <c r="F456" s="128"/>
      <c r="G456" s="82"/>
      <c r="H456" s="27"/>
      <c r="I456" s="64">
        <f t="shared" si="40"/>
        <v>0</v>
      </c>
      <c r="J456" s="112"/>
      <c r="K456" s="33"/>
      <c r="L456" s="110"/>
      <c r="M456" s="15">
        <f>IF(OR(C456="VACANT",K456=0),0,(L456/AC456))</f>
        <v>0</v>
      </c>
      <c r="N456" s="23" t="str">
        <f t="shared" si="38"/>
        <v xml:space="preserve"> </v>
      </c>
      <c r="O456" s="24">
        <f t="shared" si="41"/>
        <v>0</v>
      </c>
      <c r="P456" s="28"/>
      <c r="Q456" s="28"/>
      <c r="R456" s="63">
        <f t="shared" si="42"/>
        <v>0</v>
      </c>
      <c r="S456" s="67" t="str">
        <f t="shared" si="39"/>
        <v/>
      </c>
      <c r="T456" s="25" t="str">
        <f>IF(R456&gt;0,IF(R456&gt;O456,"Fail",""),IF(F456="Vacant","",""))</f>
        <v/>
      </c>
      <c r="U456" s="85"/>
      <c r="V456" s="85"/>
      <c r="W456" s="85"/>
      <c r="X456" s="70"/>
      <c r="Y456" s="214"/>
      <c r="AA456" s="71">
        <f>IF(I456=1.5,$M$7,IF(I456=2.5,$N$7,IF(I456=3.5,$O$7,IF(I456=4.5,$P$7,IF(I456=5.5,$Q$7,IF(I456=6.5,$R$7,IF(I456=7.5,$S$7,IF(I456=8.5,$T$7,0))))))))</f>
        <v>0</v>
      </c>
      <c r="AB456" s="18">
        <f>IF(I456=1,$M$6,IF(I456=2,$N$6,IF(I456=3,$O$6,IF(I456=4,$P$6,IF(I456=5,$Q$6,IF(I456=6,$R$6,IF(I456=7,$S$6,IF(I456=8,$T$6,AA456))))))))</f>
        <v>0</v>
      </c>
      <c r="AC456" s="16">
        <f>IF(J456=1,$M$6,IF(J456=2,$N$6,IF(J456=3,$O$6,IF(J456=4,$P$6,IF(J456=5,$Q$6,IF(J456=6,$R$6,IF(J456=7,$S$6,IF(J456=8,$T$6,0))))))))</f>
        <v>0</v>
      </c>
      <c r="AD456" s="16">
        <f>(K456*AB456)</f>
        <v>0</v>
      </c>
    </row>
    <row r="457" spans="1:30" ht="12.75" customHeight="1" x14ac:dyDescent="0.4">
      <c r="A457" s="79">
        <f t="shared" si="43"/>
        <v>446</v>
      </c>
      <c r="B457" s="27"/>
      <c r="C457" s="126"/>
      <c r="D457" s="127"/>
      <c r="E457" s="127"/>
      <c r="F457" s="128"/>
      <c r="G457" s="82"/>
      <c r="H457" s="27"/>
      <c r="I457" s="64">
        <f t="shared" si="40"/>
        <v>0</v>
      </c>
      <c r="J457" s="112"/>
      <c r="K457" s="33"/>
      <c r="L457" s="110"/>
      <c r="M457" s="15">
        <f>IF(OR(C457="VACANT",K457=0),0,(L457/AC457))</f>
        <v>0</v>
      </c>
      <c r="N457" s="23" t="str">
        <f t="shared" si="38"/>
        <v xml:space="preserve"> </v>
      </c>
      <c r="O457" s="24">
        <f t="shared" si="41"/>
        <v>0</v>
      </c>
      <c r="P457" s="28"/>
      <c r="Q457" s="28"/>
      <c r="R457" s="63">
        <f t="shared" si="42"/>
        <v>0</v>
      </c>
      <c r="S457" s="67" t="str">
        <f t="shared" si="39"/>
        <v/>
      </c>
      <c r="T457" s="25" t="str">
        <f>IF(R457&gt;0,IF(R457&gt;O457,"Fail",""),IF(F457="Vacant","",""))</f>
        <v/>
      </c>
      <c r="U457" s="85"/>
      <c r="V457" s="85"/>
      <c r="W457" s="85"/>
      <c r="X457" s="70"/>
      <c r="Y457" s="214"/>
      <c r="AA457" s="71">
        <f>IF(I457=1.5,$M$7,IF(I457=2.5,$N$7,IF(I457=3.5,$O$7,IF(I457=4.5,$P$7,IF(I457=5.5,$Q$7,IF(I457=6.5,$R$7,IF(I457=7.5,$S$7,IF(I457=8.5,$T$7,0))))))))</f>
        <v>0</v>
      </c>
      <c r="AB457" s="18">
        <f>IF(I457=1,$M$6,IF(I457=2,$N$6,IF(I457=3,$O$6,IF(I457=4,$P$6,IF(I457=5,$Q$6,IF(I457=6,$R$6,IF(I457=7,$S$6,IF(I457=8,$T$6,AA457))))))))</f>
        <v>0</v>
      </c>
      <c r="AC457" s="16">
        <f>IF(J457=1,$M$6,IF(J457=2,$N$6,IF(J457=3,$O$6,IF(J457=4,$P$6,IF(J457=5,$Q$6,IF(J457=6,$R$6,IF(J457=7,$S$6,IF(J457=8,$T$6,0))))))))</f>
        <v>0</v>
      </c>
      <c r="AD457" s="16">
        <f>(K457*AB457)</f>
        <v>0</v>
      </c>
    </row>
    <row r="458" spans="1:30" ht="12.75" customHeight="1" x14ac:dyDescent="0.4">
      <c r="A458" s="79">
        <f t="shared" si="43"/>
        <v>447</v>
      </c>
      <c r="B458" s="27"/>
      <c r="C458" s="126"/>
      <c r="D458" s="127"/>
      <c r="E458" s="127"/>
      <c r="F458" s="128"/>
      <c r="G458" s="82"/>
      <c r="H458" s="27"/>
      <c r="I458" s="64">
        <f t="shared" si="40"/>
        <v>0</v>
      </c>
      <c r="J458" s="112"/>
      <c r="K458" s="33"/>
      <c r="L458" s="110"/>
      <c r="M458" s="15">
        <f>IF(OR(C458="VACANT",K458=0),0,(L458/AC458))</f>
        <v>0</v>
      </c>
      <c r="N458" s="23" t="str">
        <f t="shared" si="38"/>
        <v xml:space="preserve"> </v>
      </c>
      <c r="O458" s="24">
        <f t="shared" si="41"/>
        <v>0</v>
      </c>
      <c r="P458" s="28"/>
      <c r="Q458" s="28"/>
      <c r="R458" s="63">
        <f t="shared" si="42"/>
        <v>0</v>
      </c>
      <c r="S458" s="67" t="str">
        <f t="shared" si="39"/>
        <v/>
      </c>
      <c r="T458" s="25" t="str">
        <f>IF(R458&gt;0,IF(R458&gt;O458,"Fail",""),IF(F458="Vacant","",""))</f>
        <v/>
      </c>
      <c r="U458" s="85"/>
      <c r="V458" s="85"/>
      <c r="W458" s="85"/>
      <c r="X458" s="70"/>
      <c r="Y458" s="214"/>
      <c r="AA458" s="71">
        <f>IF(I458=1.5,$M$7,IF(I458=2.5,$N$7,IF(I458=3.5,$O$7,IF(I458=4.5,$P$7,IF(I458=5.5,$Q$7,IF(I458=6.5,$R$7,IF(I458=7.5,$S$7,IF(I458=8.5,$T$7,0))))))))</f>
        <v>0</v>
      </c>
      <c r="AB458" s="18">
        <f>IF(I458=1,$M$6,IF(I458=2,$N$6,IF(I458=3,$O$6,IF(I458=4,$P$6,IF(I458=5,$Q$6,IF(I458=6,$R$6,IF(I458=7,$S$6,IF(I458=8,$T$6,AA458))))))))</f>
        <v>0</v>
      </c>
      <c r="AC458" s="16">
        <f>IF(J458=1,$M$6,IF(J458=2,$N$6,IF(J458=3,$O$6,IF(J458=4,$P$6,IF(J458=5,$Q$6,IF(J458=6,$R$6,IF(J458=7,$S$6,IF(J458=8,$T$6,0))))))))</f>
        <v>0</v>
      </c>
      <c r="AD458" s="16">
        <f>(K458*AB458)</f>
        <v>0</v>
      </c>
    </row>
    <row r="459" spans="1:30" ht="12.75" customHeight="1" x14ac:dyDescent="0.4">
      <c r="A459" s="79">
        <f t="shared" si="43"/>
        <v>448</v>
      </c>
      <c r="B459" s="27"/>
      <c r="C459" s="126"/>
      <c r="D459" s="127"/>
      <c r="E459" s="127"/>
      <c r="F459" s="128"/>
      <c r="G459" s="82"/>
      <c r="H459" s="27"/>
      <c r="I459" s="64">
        <f t="shared" si="40"/>
        <v>0</v>
      </c>
      <c r="J459" s="112"/>
      <c r="K459" s="33"/>
      <c r="L459" s="110"/>
      <c r="M459" s="15">
        <f>IF(OR(C459="VACANT",K459=0),0,(L459/AC459))</f>
        <v>0</v>
      </c>
      <c r="N459" s="23" t="str">
        <f t="shared" si="38"/>
        <v xml:space="preserve"> </v>
      </c>
      <c r="O459" s="24">
        <f t="shared" si="41"/>
        <v>0</v>
      </c>
      <c r="P459" s="28"/>
      <c r="Q459" s="28"/>
      <c r="R459" s="63">
        <f t="shared" si="42"/>
        <v>0</v>
      </c>
      <c r="S459" s="67" t="str">
        <f t="shared" si="39"/>
        <v/>
      </c>
      <c r="T459" s="25" t="str">
        <f>IF(R459&gt;0,IF(R459&gt;O459,"Fail",""),IF(F459="Vacant","",""))</f>
        <v/>
      </c>
      <c r="U459" s="85"/>
      <c r="V459" s="85"/>
      <c r="W459" s="85"/>
      <c r="X459" s="70"/>
      <c r="Y459" s="214"/>
      <c r="AA459" s="71">
        <f>IF(I459=1.5,$M$7,IF(I459=2.5,$N$7,IF(I459=3.5,$O$7,IF(I459=4.5,$P$7,IF(I459=5.5,$Q$7,IF(I459=6.5,$R$7,IF(I459=7.5,$S$7,IF(I459=8.5,$T$7,0))))))))</f>
        <v>0</v>
      </c>
      <c r="AB459" s="18">
        <f>IF(I459=1,$M$6,IF(I459=2,$N$6,IF(I459=3,$O$6,IF(I459=4,$P$6,IF(I459=5,$Q$6,IF(I459=6,$R$6,IF(I459=7,$S$6,IF(I459=8,$T$6,AA459))))))))</f>
        <v>0</v>
      </c>
      <c r="AC459" s="16">
        <f>IF(J459=1,$M$6,IF(J459=2,$N$6,IF(J459=3,$O$6,IF(J459=4,$P$6,IF(J459=5,$Q$6,IF(J459=6,$R$6,IF(J459=7,$S$6,IF(J459=8,$T$6,0))))))))</f>
        <v>0</v>
      </c>
      <c r="AD459" s="16">
        <f>(K459*AB459)</f>
        <v>0</v>
      </c>
    </row>
    <row r="460" spans="1:30" ht="12.75" customHeight="1" x14ac:dyDescent="0.4">
      <c r="A460" s="79">
        <f t="shared" si="43"/>
        <v>449</v>
      </c>
      <c r="B460" s="27"/>
      <c r="C460" s="126"/>
      <c r="D460" s="127"/>
      <c r="E460" s="127"/>
      <c r="F460" s="128"/>
      <c r="G460" s="82"/>
      <c r="H460" s="27"/>
      <c r="I460" s="64">
        <f t="shared" si="40"/>
        <v>0</v>
      </c>
      <c r="J460" s="112"/>
      <c r="K460" s="33"/>
      <c r="L460" s="110"/>
      <c r="M460" s="15">
        <f>IF(OR(C460="VACANT",K460=0),0,(L460/AC460))</f>
        <v>0</v>
      </c>
      <c r="N460" s="23" t="str">
        <f t="shared" ref="N460:N511" si="44">IF(K460&lt;=0.5,IF(M460&gt;0.5,"Fail"," "),IF(K460&lt;=0.8,IF(M460&gt;0.8,"Fail"," ")," "))</f>
        <v xml:space="preserve"> </v>
      </c>
      <c r="O460" s="24">
        <f t="shared" si="41"/>
        <v>0</v>
      </c>
      <c r="P460" s="28"/>
      <c r="Q460" s="28"/>
      <c r="R460" s="63">
        <f t="shared" si="42"/>
        <v>0</v>
      </c>
      <c r="S460" s="67" t="str">
        <f t="shared" ref="S460:S511" si="45">IF(J460&gt;0,IF(R460*12&gt;L460,"Fail",""),"")</f>
        <v/>
      </c>
      <c r="T460" s="25" t="str">
        <f>IF(R460&gt;0,IF(R460&gt;O460,"Fail",""),IF(F460="Vacant","",""))</f>
        <v/>
      </c>
      <c r="U460" s="85"/>
      <c r="V460" s="85"/>
      <c r="W460" s="85"/>
      <c r="X460" s="70"/>
      <c r="Y460" s="214"/>
      <c r="AA460" s="71">
        <f>IF(I460=1.5,$M$7,IF(I460=2.5,$N$7,IF(I460=3.5,$O$7,IF(I460=4.5,$P$7,IF(I460=5.5,$Q$7,IF(I460=6.5,$R$7,IF(I460=7.5,$S$7,IF(I460=8.5,$T$7,0))))))))</f>
        <v>0</v>
      </c>
      <c r="AB460" s="18">
        <f>IF(I460=1,$M$6,IF(I460=2,$N$6,IF(I460=3,$O$6,IF(I460=4,$P$6,IF(I460=5,$Q$6,IF(I460=6,$R$6,IF(I460=7,$S$6,IF(I460=8,$T$6,AA460))))))))</f>
        <v>0</v>
      </c>
      <c r="AC460" s="16">
        <f>IF(J460=1,$M$6,IF(J460=2,$N$6,IF(J460=3,$O$6,IF(J460=4,$P$6,IF(J460=5,$Q$6,IF(J460=6,$R$6,IF(J460=7,$S$6,IF(J460=8,$T$6,0))))))))</f>
        <v>0</v>
      </c>
      <c r="AD460" s="16">
        <f>(K460*AB460)</f>
        <v>0</v>
      </c>
    </row>
    <row r="461" spans="1:30" ht="12.75" customHeight="1" x14ac:dyDescent="0.4">
      <c r="A461" s="79">
        <f t="shared" si="43"/>
        <v>450</v>
      </c>
      <c r="B461" s="27"/>
      <c r="C461" s="126"/>
      <c r="D461" s="127"/>
      <c r="E461" s="127"/>
      <c r="F461" s="128"/>
      <c r="G461" s="82"/>
      <c r="H461" s="27"/>
      <c r="I461" s="64">
        <f t="shared" ref="I461:I511" si="46">IF(C461&lt;&gt;"",IF(H461&lt;1,1,(H461*1.5)),0)</f>
        <v>0</v>
      </c>
      <c r="J461" s="112"/>
      <c r="K461" s="33"/>
      <c r="L461" s="110"/>
      <c r="M461" s="15">
        <f>IF(OR(C461="VACANT",K461=0),0,(L461/AC461))</f>
        <v>0</v>
      </c>
      <c r="N461" s="23" t="str">
        <f t="shared" si="44"/>
        <v xml:space="preserve"> </v>
      </c>
      <c r="O461" s="24">
        <f t="shared" ref="O461:O511" si="47">+AD461/12*0.3</f>
        <v>0</v>
      </c>
      <c r="P461" s="28"/>
      <c r="Q461" s="28"/>
      <c r="R461" s="63">
        <f t="shared" ref="R461:R511" si="48">P461-Q461</f>
        <v>0</v>
      </c>
      <c r="S461" s="67" t="str">
        <f t="shared" si="45"/>
        <v/>
      </c>
      <c r="T461" s="25" t="str">
        <f>IF(R461&gt;0,IF(R461&gt;O461,"Fail",""),IF(F461="Vacant","",""))</f>
        <v/>
      </c>
      <c r="U461" s="85"/>
      <c r="V461" s="85"/>
      <c r="W461" s="85"/>
      <c r="X461" s="70"/>
      <c r="Y461" s="214"/>
      <c r="AA461" s="71">
        <f>IF(I461=1.5,$M$7,IF(I461=2.5,$N$7,IF(I461=3.5,$O$7,IF(I461=4.5,$P$7,IF(I461=5.5,$Q$7,IF(I461=6.5,$R$7,IF(I461=7.5,$S$7,IF(I461=8.5,$T$7,0))))))))</f>
        <v>0</v>
      </c>
      <c r="AB461" s="18">
        <f>IF(I461=1,$M$6,IF(I461=2,$N$6,IF(I461=3,$O$6,IF(I461=4,$P$6,IF(I461=5,$Q$6,IF(I461=6,$R$6,IF(I461=7,$S$6,IF(I461=8,$T$6,AA461))))))))</f>
        <v>0</v>
      </c>
      <c r="AC461" s="16">
        <f>IF(J461=1,$M$6,IF(J461=2,$N$6,IF(J461=3,$O$6,IF(J461=4,$P$6,IF(J461=5,$Q$6,IF(J461=6,$R$6,IF(J461=7,$S$6,IF(J461=8,$T$6,0))))))))</f>
        <v>0</v>
      </c>
      <c r="AD461" s="16">
        <f>(K461*AB461)</f>
        <v>0</v>
      </c>
    </row>
    <row r="462" spans="1:30" ht="12.75" customHeight="1" x14ac:dyDescent="0.4">
      <c r="A462" s="79">
        <f t="shared" ref="A462:A511" si="49">A461+1</f>
        <v>451</v>
      </c>
      <c r="B462" s="27"/>
      <c r="C462" s="126"/>
      <c r="D462" s="127"/>
      <c r="E462" s="127"/>
      <c r="F462" s="128"/>
      <c r="G462" s="82"/>
      <c r="H462" s="27"/>
      <c r="I462" s="64">
        <f t="shared" si="46"/>
        <v>0</v>
      </c>
      <c r="J462" s="112"/>
      <c r="K462" s="33"/>
      <c r="L462" s="110"/>
      <c r="M462" s="15">
        <f>IF(OR(C462="VACANT",K462=0),0,(L462/AC462))</f>
        <v>0</v>
      </c>
      <c r="N462" s="23" t="str">
        <f t="shared" si="44"/>
        <v xml:space="preserve"> </v>
      </c>
      <c r="O462" s="24">
        <f t="shared" si="47"/>
        <v>0</v>
      </c>
      <c r="P462" s="28"/>
      <c r="Q462" s="28"/>
      <c r="R462" s="63">
        <f t="shared" si="48"/>
        <v>0</v>
      </c>
      <c r="S462" s="67" t="str">
        <f t="shared" si="45"/>
        <v/>
      </c>
      <c r="T462" s="25" t="str">
        <f>IF(R462&gt;0,IF(R462&gt;O462,"Fail",""),IF(F462="Vacant","",""))</f>
        <v/>
      </c>
      <c r="U462" s="85"/>
      <c r="V462" s="85"/>
      <c r="W462" s="85"/>
      <c r="X462" s="70"/>
      <c r="Y462" s="214"/>
      <c r="AA462" s="71">
        <f>IF(I462=1.5,$M$7,IF(I462=2.5,$N$7,IF(I462=3.5,$O$7,IF(I462=4.5,$P$7,IF(I462=5.5,$Q$7,IF(I462=6.5,$R$7,IF(I462=7.5,$S$7,IF(I462=8.5,$T$7,0))))))))</f>
        <v>0</v>
      </c>
      <c r="AB462" s="18">
        <f>IF(I462=1,$M$6,IF(I462=2,$N$6,IF(I462=3,$O$6,IF(I462=4,$P$6,IF(I462=5,$Q$6,IF(I462=6,$R$6,IF(I462=7,$S$6,IF(I462=8,$T$6,AA462))))))))</f>
        <v>0</v>
      </c>
      <c r="AC462" s="16">
        <f>IF(J462=1,$M$6,IF(J462=2,$N$6,IF(J462=3,$O$6,IF(J462=4,$P$6,IF(J462=5,$Q$6,IF(J462=6,$R$6,IF(J462=7,$S$6,IF(J462=8,$T$6,0))))))))</f>
        <v>0</v>
      </c>
      <c r="AD462" s="16">
        <f>(K462*AB462)</f>
        <v>0</v>
      </c>
    </row>
    <row r="463" spans="1:30" ht="12.75" customHeight="1" x14ac:dyDescent="0.4">
      <c r="A463" s="79">
        <f t="shared" si="49"/>
        <v>452</v>
      </c>
      <c r="B463" s="27"/>
      <c r="C463" s="126"/>
      <c r="D463" s="127"/>
      <c r="E463" s="127"/>
      <c r="F463" s="128"/>
      <c r="G463" s="82"/>
      <c r="H463" s="27"/>
      <c r="I463" s="64">
        <f t="shared" si="46"/>
        <v>0</v>
      </c>
      <c r="J463" s="112"/>
      <c r="K463" s="33"/>
      <c r="L463" s="110"/>
      <c r="M463" s="15">
        <f>IF(OR(C463="VACANT",K463=0),0,(L463/AC463))</f>
        <v>0</v>
      </c>
      <c r="N463" s="23" t="str">
        <f t="shared" si="44"/>
        <v xml:space="preserve"> </v>
      </c>
      <c r="O463" s="24">
        <f t="shared" si="47"/>
        <v>0</v>
      </c>
      <c r="P463" s="28"/>
      <c r="Q463" s="28"/>
      <c r="R463" s="63">
        <f t="shared" si="48"/>
        <v>0</v>
      </c>
      <c r="S463" s="67" t="str">
        <f t="shared" si="45"/>
        <v/>
      </c>
      <c r="T463" s="25" t="str">
        <f>IF(R463&gt;0,IF(R463&gt;O463,"Fail",""),IF(F463="Vacant","",""))</f>
        <v/>
      </c>
      <c r="U463" s="85"/>
      <c r="V463" s="85"/>
      <c r="W463" s="85"/>
      <c r="X463" s="70"/>
      <c r="Y463" s="214"/>
      <c r="AA463" s="71">
        <f>IF(I463=1.5,$M$7,IF(I463=2.5,$N$7,IF(I463=3.5,$O$7,IF(I463=4.5,$P$7,IF(I463=5.5,$Q$7,IF(I463=6.5,$R$7,IF(I463=7.5,$S$7,IF(I463=8.5,$T$7,0))))))))</f>
        <v>0</v>
      </c>
      <c r="AB463" s="18">
        <f>IF(I463=1,$M$6,IF(I463=2,$N$6,IF(I463=3,$O$6,IF(I463=4,$P$6,IF(I463=5,$Q$6,IF(I463=6,$R$6,IF(I463=7,$S$6,IF(I463=8,$T$6,AA463))))))))</f>
        <v>0</v>
      </c>
      <c r="AC463" s="16">
        <f>IF(J463=1,$M$6,IF(J463=2,$N$6,IF(J463=3,$O$6,IF(J463=4,$P$6,IF(J463=5,$Q$6,IF(J463=6,$R$6,IF(J463=7,$S$6,IF(J463=8,$T$6,0))))))))</f>
        <v>0</v>
      </c>
      <c r="AD463" s="16">
        <f>(K463*AB463)</f>
        <v>0</v>
      </c>
    </row>
    <row r="464" spans="1:30" ht="12.75" customHeight="1" x14ac:dyDescent="0.4">
      <c r="A464" s="79">
        <f t="shared" si="49"/>
        <v>453</v>
      </c>
      <c r="B464" s="27"/>
      <c r="C464" s="126"/>
      <c r="D464" s="127"/>
      <c r="E464" s="127"/>
      <c r="F464" s="128"/>
      <c r="G464" s="82"/>
      <c r="H464" s="27"/>
      <c r="I464" s="64">
        <f t="shared" si="46"/>
        <v>0</v>
      </c>
      <c r="J464" s="112"/>
      <c r="K464" s="33"/>
      <c r="L464" s="110"/>
      <c r="M464" s="15">
        <f>IF(OR(C464="VACANT",K464=0),0,(L464/AC464))</f>
        <v>0</v>
      </c>
      <c r="N464" s="23" t="str">
        <f t="shared" si="44"/>
        <v xml:space="preserve"> </v>
      </c>
      <c r="O464" s="24">
        <f t="shared" si="47"/>
        <v>0</v>
      </c>
      <c r="P464" s="28"/>
      <c r="Q464" s="28"/>
      <c r="R464" s="63">
        <f t="shared" si="48"/>
        <v>0</v>
      </c>
      <c r="S464" s="67" t="str">
        <f t="shared" si="45"/>
        <v/>
      </c>
      <c r="T464" s="25" t="str">
        <f>IF(R464&gt;0,IF(R464&gt;O464,"Fail",""),IF(F464="Vacant","",""))</f>
        <v/>
      </c>
      <c r="U464" s="85"/>
      <c r="V464" s="85"/>
      <c r="W464" s="85"/>
      <c r="X464" s="70"/>
      <c r="Y464" s="214"/>
      <c r="AA464" s="71">
        <f>IF(I464=1.5,$M$7,IF(I464=2.5,$N$7,IF(I464=3.5,$O$7,IF(I464=4.5,$P$7,IF(I464=5.5,$Q$7,IF(I464=6.5,$R$7,IF(I464=7.5,$S$7,IF(I464=8.5,$T$7,0))))))))</f>
        <v>0</v>
      </c>
      <c r="AB464" s="18">
        <f>IF(I464=1,$M$6,IF(I464=2,$N$6,IF(I464=3,$O$6,IF(I464=4,$P$6,IF(I464=5,$Q$6,IF(I464=6,$R$6,IF(I464=7,$S$6,IF(I464=8,$T$6,AA464))))))))</f>
        <v>0</v>
      </c>
      <c r="AC464" s="16">
        <f>IF(J464=1,$M$6,IF(J464=2,$N$6,IF(J464=3,$O$6,IF(J464=4,$P$6,IF(J464=5,$Q$6,IF(J464=6,$R$6,IF(J464=7,$S$6,IF(J464=8,$T$6,0))))))))</f>
        <v>0</v>
      </c>
      <c r="AD464" s="16">
        <f>(K464*AB464)</f>
        <v>0</v>
      </c>
    </row>
    <row r="465" spans="1:30" ht="12.75" customHeight="1" x14ac:dyDescent="0.4">
      <c r="A465" s="79">
        <f t="shared" si="49"/>
        <v>454</v>
      </c>
      <c r="B465" s="27"/>
      <c r="C465" s="126"/>
      <c r="D465" s="127"/>
      <c r="E465" s="127"/>
      <c r="F465" s="128"/>
      <c r="G465" s="82"/>
      <c r="H465" s="27"/>
      <c r="I465" s="64">
        <f t="shared" si="46"/>
        <v>0</v>
      </c>
      <c r="J465" s="112"/>
      <c r="K465" s="33"/>
      <c r="L465" s="110"/>
      <c r="M465" s="15">
        <f>IF(OR(C465="VACANT",K465=0),0,(L465/AC465))</f>
        <v>0</v>
      </c>
      <c r="N465" s="23" t="str">
        <f t="shared" si="44"/>
        <v xml:space="preserve"> </v>
      </c>
      <c r="O465" s="24">
        <f t="shared" si="47"/>
        <v>0</v>
      </c>
      <c r="P465" s="28"/>
      <c r="Q465" s="28"/>
      <c r="R465" s="63">
        <f t="shared" si="48"/>
        <v>0</v>
      </c>
      <c r="S465" s="67" t="str">
        <f t="shared" si="45"/>
        <v/>
      </c>
      <c r="T465" s="25" t="str">
        <f>IF(R465&gt;0,IF(R465&gt;O465,"Fail",""),IF(F465="Vacant","",""))</f>
        <v/>
      </c>
      <c r="U465" s="85"/>
      <c r="V465" s="85"/>
      <c r="W465" s="85"/>
      <c r="X465" s="70"/>
      <c r="Y465" s="214"/>
      <c r="AA465" s="71">
        <f>IF(I465=1.5,$M$7,IF(I465=2.5,$N$7,IF(I465=3.5,$O$7,IF(I465=4.5,$P$7,IF(I465=5.5,$Q$7,IF(I465=6.5,$R$7,IF(I465=7.5,$S$7,IF(I465=8.5,$T$7,0))))))))</f>
        <v>0</v>
      </c>
      <c r="AB465" s="18">
        <f>IF(I465=1,$M$6,IF(I465=2,$N$6,IF(I465=3,$O$6,IF(I465=4,$P$6,IF(I465=5,$Q$6,IF(I465=6,$R$6,IF(I465=7,$S$6,IF(I465=8,$T$6,AA465))))))))</f>
        <v>0</v>
      </c>
      <c r="AC465" s="16">
        <f>IF(J465=1,$M$6,IF(J465=2,$N$6,IF(J465=3,$O$6,IF(J465=4,$P$6,IF(J465=5,$Q$6,IF(J465=6,$R$6,IF(J465=7,$S$6,IF(J465=8,$T$6,0))))))))</f>
        <v>0</v>
      </c>
      <c r="AD465" s="16">
        <f>(K465*AB465)</f>
        <v>0</v>
      </c>
    </row>
    <row r="466" spans="1:30" ht="12.75" customHeight="1" x14ac:dyDescent="0.4">
      <c r="A466" s="79">
        <f t="shared" si="49"/>
        <v>455</v>
      </c>
      <c r="B466" s="27"/>
      <c r="C466" s="126"/>
      <c r="D466" s="127"/>
      <c r="E466" s="127"/>
      <c r="F466" s="128"/>
      <c r="G466" s="82"/>
      <c r="H466" s="27"/>
      <c r="I466" s="64">
        <f t="shared" si="46"/>
        <v>0</v>
      </c>
      <c r="J466" s="112"/>
      <c r="K466" s="33"/>
      <c r="L466" s="110"/>
      <c r="M466" s="15">
        <f>IF(OR(C466="VACANT",K466=0),0,(L466/AC466))</f>
        <v>0</v>
      </c>
      <c r="N466" s="23" t="str">
        <f t="shared" si="44"/>
        <v xml:space="preserve"> </v>
      </c>
      <c r="O466" s="24">
        <f t="shared" si="47"/>
        <v>0</v>
      </c>
      <c r="P466" s="28"/>
      <c r="Q466" s="28"/>
      <c r="R466" s="63">
        <f t="shared" si="48"/>
        <v>0</v>
      </c>
      <c r="S466" s="67" t="str">
        <f t="shared" si="45"/>
        <v/>
      </c>
      <c r="T466" s="25" t="str">
        <f>IF(R466&gt;0,IF(R466&gt;O466,"Fail",""),IF(F466="Vacant","",""))</f>
        <v/>
      </c>
      <c r="U466" s="85"/>
      <c r="V466" s="85"/>
      <c r="W466" s="85"/>
      <c r="X466" s="70"/>
      <c r="Y466" s="214"/>
      <c r="AA466" s="71">
        <f>IF(I466=1.5,$M$7,IF(I466=2.5,$N$7,IF(I466=3.5,$O$7,IF(I466=4.5,$P$7,IF(I466=5.5,$Q$7,IF(I466=6.5,$R$7,IF(I466=7.5,$S$7,IF(I466=8.5,$T$7,0))))))))</f>
        <v>0</v>
      </c>
      <c r="AB466" s="18">
        <f>IF(I466=1,$M$6,IF(I466=2,$N$6,IF(I466=3,$O$6,IF(I466=4,$P$6,IF(I466=5,$Q$6,IF(I466=6,$R$6,IF(I466=7,$S$6,IF(I466=8,$T$6,AA466))))))))</f>
        <v>0</v>
      </c>
      <c r="AC466" s="16">
        <f>IF(J466=1,$M$6,IF(J466=2,$N$6,IF(J466=3,$O$6,IF(J466=4,$P$6,IF(J466=5,$Q$6,IF(J466=6,$R$6,IF(J466=7,$S$6,IF(J466=8,$T$6,0))))))))</f>
        <v>0</v>
      </c>
      <c r="AD466" s="16">
        <f>(K466*AB466)</f>
        <v>0</v>
      </c>
    </row>
    <row r="467" spans="1:30" ht="12.75" customHeight="1" x14ac:dyDescent="0.4">
      <c r="A467" s="79">
        <f t="shared" si="49"/>
        <v>456</v>
      </c>
      <c r="B467" s="27"/>
      <c r="C467" s="126"/>
      <c r="D467" s="127"/>
      <c r="E467" s="127"/>
      <c r="F467" s="128"/>
      <c r="G467" s="82"/>
      <c r="H467" s="27"/>
      <c r="I467" s="64">
        <f t="shared" si="46"/>
        <v>0</v>
      </c>
      <c r="J467" s="112"/>
      <c r="K467" s="33"/>
      <c r="L467" s="110"/>
      <c r="M467" s="15">
        <f>IF(OR(C467="VACANT",K467=0),0,(L467/AC467))</f>
        <v>0</v>
      </c>
      <c r="N467" s="23" t="str">
        <f t="shared" si="44"/>
        <v xml:space="preserve"> </v>
      </c>
      <c r="O467" s="24">
        <f t="shared" si="47"/>
        <v>0</v>
      </c>
      <c r="P467" s="28"/>
      <c r="Q467" s="28"/>
      <c r="R467" s="63">
        <f t="shared" si="48"/>
        <v>0</v>
      </c>
      <c r="S467" s="67" t="str">
        <f t="shared" si="45"/>
        <v/>
      </c>
      <c r="T467" s="25" t="str">
        <f>IF(R467&gt;0,IF(R467&gt;O467,"Fail",""),IF(F467="Vacant","",""))</f>
        <v/>
      </c>
      <c r="U467" s="85"/>
      <c r="V467" s="85"/>
      <c r="W467" s="85"/>
      <c r="X467" s="70"/>
      <c r="Y467" s="214"/>
      <c r="AA467" s="71">
        <f>IF(I467=1.5,$M$7,IF(I467=2.5,$N$7,IF(I467=3.5,$O$7,IF(I467=4.5,$P$7,IF(I467=5.5,$Q$7,IF(I467=6.5,$R$7,IF(I467=7.5,$S$7,IF(I467=8.5,$T$7,0))))))))</f>
        <v>0</v>
      </c>
      <c r="AB467" s="18">
        <f>IF(I467=1,$M$6,IF(I467=2,$N$6,IF(I467=3,$O$6,IF(I467=4,$P$6,IF(I467=5,$Q$6,IF(I467=6,$R$6,IF(I467=7,$S$6,IF(I467=8,$T$6,AA467))))))))</f>
        <v>0</v>
      </c>
      <c r="AC467" s="16">
        <f>IF(J467=1,$M$6,IF(J467=2,$N$6,IF(J467=3,$O$6,IF(J467=4,$P$6,IF(J467=5,$Q$6,IF(J467=6,$R$6,IF(J467=7,$S$6,IF(J467=8,$T$6,0))))))))</f>
        <v>0</v>
      </c>
      <c r="AD467" s="16">
        <f>(K467*AB467)</f>
        <v>0</v>
      </c>
    </row>
    <row r="468" spans="1:30" ht="12.75" customHeight="1" x14ac:dyDescent="0.4">
      <c r="A468" s="79">
        <f t="shared" si="49"/>
        <v>457</v>
      </c>
      <c r="B468" s="27"/>
      <c r="C468" s="126"/>
      <c r="D468" s="127"/>
      <c r="E468" s="127"/>
      <c r="F468" s="128"/>
      <c r="G468" s="82"/>
      <c r="H468" s="27"/>
      <c r="I468" s="64">
        <f t="shared" si="46"/>
        <v>0</v>
      </c>
      <c r="J468" s="112"/>
      <c r="K468" s="33"/>
      <c r="L468" s="110"/>
      <c r="M468" s="15">
        <f>IF(OR(C468="VACANT",K468=0),0,(L468/AC468))</f>
        <v>0</v>
      </c>
      <c r="N468" s="23" t="str">
        <f t="shared" si="44"/>
        <v xml:space="preserve"> </v>
      </c>
      <c r="O468" s="24">
        <f t="shared" si="47"/>
        <v>0</v>
      </c>
      <c r="P468" s="28"/>
      <c r="Q468" s="28"/>
      <c r="R468" s="63">
        <f t="shared" si="48"/>
        <v>0</v>
      </c>
      <c r="S468" s="67" t="str">
        <f t="shared" si="45"/>
        <v/>
      </c>
      <c r="T468" s="25" t="str">
        <f>IF(R468&gt;0,IF(R468&gt;O468,"Fail",""),IF(F468="Vacant","",""))</f>
        <v/>
      </c>
      <c r="U468" s="85"/>
      <c r="V468" s="85"/>
      <c r="W468" s="85"/>
      <c r="X468" s="70"/>
      <c r="Y468" s="214"/>
      <c r="AA468" s="71">
        <f>IF(I468=1.5,$M$7,IF(I468=2.5,$N$7,IF(I468=3.5,$O$7,IF(I468=4.5,$P$7,IF(I468=5.5,$Q$7,IF(I468=6.5,$R$7,IF(I468=7.5,$S$7,IF(I468=8.5,$T$7,0))))))))</f>
        <v>0</v>
      </c>
      <c r="AB468" s="18">
        <f>IF(I468=1,$M$6,IF(I468=2,$N$6,IF(I468=3,$O$6,IF(I468=4,$P$6,IF(I468=5,$Q$6,IF(I468=6,$R$6,IF(I468=7,$S$6,IF(I468=8,$T$6,AA468))))))))</f>
        <v>0</v>
      </c>
      <c r="AC468" s="16">
        <f>IF(J468=1,$M$6,IF(J468=2,$N$6,IF(J468=3,$O$6,IF(J468=4,$P$6,IF(J468=5,$Q$6,IF(J468=6,$R$6,IF(J468=7,$S$6,IF(J468=8,$T$6,0))))))))</f>
        <v>0</v>
      </c>
      <c r="AD468" s="16">
        <f>(K468*AB468)</f>
        <v>0</v>
      </c>
    </row>
    <row r="469" spans="1:30" ht="12.75" customHeight="1" x14ac:dyDescent="0.4">
      <c r="A469" s="79">
        <f t="shared" si="49"/>
        <v>458</v>
      </c>
      <c r="B469" s="27"/>
      <c r="C469" s="126"/>
      <c r="D469" s="127"/>
      <c r="E469" s="127"/>
      <c r="F469" s="128"/>
      <c r="G469" s="82"/>
      <c r="H469" s="27"/>
      <c r="I469" s="64">
        <f t="shared" si="46"/>
        <v>0</v>
      </c>
      <c r="J469" s="112"/>
      <c r="K469" s="33"/>
      <c r="L469" s="110"/>
      <c r="M469" s="15">
        <f>IF(OR(C469="VACANT",K469=0),0,(L469/AC469))</f>
        <v>0</v>
      </c>
      <c r="N469" s="23" t="str">
        <f t="shared" si="44"/>
        <v xml:space="preserve"> </v>
      </c>
      <c r="O469" s="24">
        <f t="shared" si="47"/>
        <v>0</v>
      </c>
      <c r="P469" s="28"/>
      <c r="Q469" s="28"/>
      <c r="R469" s="63">
        <f t="shared" si="48"/>
        <v>0</v>
      </c>
      <c r="S469" s="67" t="str">
        <f t="shared" si="45"/>
        <v/>
      </c>
      <c r="T469" s="25" t="str">
        <f>IF(R469&gt;0,IF(R469&gt;O469,"Fail",""),IF(F469="Vacant","",""))</f>
        <v/>
      </c>
      <c r="U469" s="85"/>
      <c r="V469" s="85"/>
      <c r="W469" s="85"/>
      <c r="X469" s="70"/>
      <c r="Y469" s="214"/>
      <c r="AA469" s="71">
        <f>IF(I469=1.5,$M$7,IF(I469=2.5,$N$7,IF(I469=3.5,$O$7,IF(I469=4.5,$P$7,IF(I469=5.5,$Q$7,IF(I469=6.5,$R$7,IF(I469=7.5,$S$7,IF(I469=8.5,$T$7,0))))))))</f>
        <v>0</v>
      </c>
      <c r="AB469" s="18">
        <f>IF(I469=1,$M$6,IF(I469=2,$N$6,IF(I469=3,$O$6,IF(I469=4,$P$6,IF(I469=5,$Q$6,IF(I469=6,$R$6,IF(I469=7,$S$6,IF(I469=8,$T$6,AA469))))))))</f>
        <v>0</v>
      </c>
      <c r="AC469" s="16">
        <f>IF(J469=1,$M$6,IF(J469=2,$N$6,IF(J469=3,$O$6,IF(J469=4,$P$6,IF(J469=5,$Q$6,IF(J469=6,$R$6,IF(J469=7,$S$6,IF(J469=8,$T$6,0))))))))</f>
        <v>0</v>
      </c>
      <c r="AD469" s="16">
        <f>(K469*AB469)</f>
        <v>0</v>
      </c>
    </row>
    <row r="470" spans="1:30" ht="12.75" customHeight="1" x14ac:dyDescent="0.4">
      <c r="A470" s="79">
        <f t="shared" si="49"/>
        <v>459</v>
      </c>
      <c r="B470" s="27"/>
      <c r="C470" s="126"/>
      <c r="D470" s="127"/>
      <c r="E470" s="127"/>
      <c r="F470" s="128"/>
      <c r="G470" s="82"/>
      <c r="H470" s="27"/>
      <c r="I470" s="64">
        <f t="shared" si="46"/>
        <v>0</v>
      </c>
      <c r="J470" s="112"/>
      <c r="K470" s="33"/>
      <c r="L470" s="110"/>
      <c r="M470" s="15">
        <f>IF(OR(C470="VACANT",K470=0),0,(L470/AC470))</f>
        <v>0</v>
      </c>
      <c r="N470" s="23" t="str">
        <f t="shared" si="44"/>
        <v xml:space="preserve"> </v>
      </c>
      <c r="O470" s="24">
        <f t="shared" si="47"/>
        <v>0</v>
      </c>
      <c r="P470" s="28"/>
      <c r="Q470" s="28"/>
      <c r="R470" s="63">
        <f t="shared" si="48"/>
        <v>0</v>
      </c>
      <c r="S470" s="67" t="str">
        <f t="shared" si="45"/>
        <v/>
      </c>
      <c r="T470" s="25" t="str">
        <f>IF(R470&gt;0,IF(R470&gt;O470,"Fail",""),IF(F470="Vacant","",""))</f>
        <v/>
      </c>
      <c r="U470" s="85"/>
      <c r="V470" s="85"/>
      <c r="W470" s="85"/>
      <c r="X470" s="70"/>
      <c r="Y470" s="214"/>
      <c r="AA470" s="71">
        <f>IF(I470=1.5,$M$7,IF(I470=2.5,$N$7,IF(I470=3.5,$O$7,IF(I470=4.5,$P$7,IF(I470=5.5,$Q$7,IF(I470=6.5,$R$7,IF(I470=7.5,$S$7,IF(I470=8.5,$T$7,0))))))))</f>
        <v>0</v>
      </c>
      <c r="AB470" s="18">
        <f>IF(I470=1,$M$6,IF(I470=2,$N$6,IF(I470=3,$O$6,IF(I470=4,$P$6,IF(I470=5,$Q$6,IF(I470=6,$R$6,IF(I470=7,$S$6,IF(I470=8,$T$6,AA470))))))))</f>
        <v>0</v>
      </c>
      <c r="AC470" s="16">
        <f>IF(J470=1,$M$6,IF(J470=2,$N$6,IF(J470=3,$O$6,IF(J470=4,$P$6,IF(J470=5,$Q$6,IF(J470=6,$R$6,IF(J470=7,$S$6,IF(J470=8,$T$6,0))))))))</f>
        <v>0</v>
      </c>
      <c r="AD470" s="16">
        <f>(K470*AB470)</f>
        <v>0</v>
      </c>
    </row>
    <row r="471" spans="1:30" ht="12.75" customHeight="1" x14ac:dyDescent="0.4">
      <c r="A471" s="79">
        <f t="shared" si="49"/>
        <v>460</v>
      </c>
      <c r="B471" s="27"/>
      <c r="C471" s="126"/>
      <c r="D471" s="127"/>
      <c r="E471" s="127"/>
      <c r="F471" s="128"/>
      <c r="G471" s="82"/>
      <c r="H471" s="27"/>
      <c r="I471" s="64">
        <f t="shared" si="46"/>
        <v>0</v>
      </c>
      <c r="J471" s="112"/>
      <c r="K471" s="33"/>
      <c r="L471" s="110"/>
      <c r="M471" s="15">
        <f>IF(OR(C471="VACANT",K471=0),0,(L471/AC471))</f>
        <v>0</v>
      </c>
      <c r="N471" s="23" t="str">
        <f t="shared" si="44"/>
        <v xml:space="preserve"> </v>
      </c>
      <c r="O471" s="24">
        <f t="shared" si="47"/>
        <v>0</v>
      </c>
      <c r="P471" s="28"/>
      <c r="Q471" s="28"/>
      <c r="R471" s="63">
        <f t="shared" si="48"/>
        <v>0</v>
      </c>
      <c r="S471" s="67" t="str">
        <f t="shared" si="45"/>
        <v/>
      </c>
      <c r="T471" s="25" t="str">
        <f>IF(R471&gt;0,IF(R471&gt;O471,"Fail",""),IF(F471="Vacant","",""))</f>
        <v/>
      </c>
      <c r="U471" s="85"/>
      <c r="V471" s="85"/>
      <c r="W471" s="85"/>
      <c r="X471" s="70"/>
      <c r="Y471" s="214"/>
      <c r="AA471" s="71">
        <f>IF(I471=1.5,$M$7,IF(I471=2.5,$N$7,IF(I471=3.5,$O$7,IF(I471=4.5,$P$7,IF(I471=5.5,$Q$7,IF(I471=6.5,$R$7,IF(I471=7.5,$S$7,IF(I471=8.5,$T$7,0))))))))</f>
        <v>0</v>
      </c>
      <c r="AB471" s="18">
        <f>IF(I471=1,$M$6,IF(I471=2,$N$6,IF(I471=3,$O$6,IF(I471=4,$P$6,IF(I471=5,$Q$6,IF(I471=6,$R$6,IF(I471=7,$S$6,IF(I471=8,$T$6,AA471))))))))</f>
        <v>0</v>
      </c>
      <c r="AC471" s="16">
        <f>IF(J471=1,$M$6,IF(J471=2,$N$6,IF(J471=3,$O$6,IF(J471=4,$P$6,IF(J471=5,$Q$6,IF(J471=6,$R$6,IF(J471=7,$S$6,IF(J471=8,$T$6,0))))))))</f>
        <v>0</v>
      </c>
      <c r="AD471" s="16">
        <f>(K471*AB471)</f>
        <v>0</v>
      </c>
    </row>
    <row r="472" spans="1:30" ht="12.75" customHeight="1" x14ac:dyDescent="0.4">
      <c r="A472" s="79">
        <f t="shared" si="49"/>
        <v>461</v>
      </c>
      <c r="B472" s="27"/>
      <c r="C472" s="126"/>
      <c r="D472" s="127"/>
      <c r="E472" s="127"/>
      <c r="F472" s="128"/>
      <c r="G472" s="82"/>
      <c r="H472" s="27"/>
      <c r="I472" s="64">
        <f t="shared" si="46"/>
        <v>0</v>
      </c>
      <c r="J472" s="112"/>
      <c r="K472" s="33"/>
      <c r="L472" s="110"/>
      <c r="M472" s="15">
        <f>IF(OR(C472="VACANT",K472=0),0,(L472/AC472))</f>
        <v>0</v>
      </c>
      <c r="N472" s="23" t="str">
        <f t="shared" si="44"/>
        <v xml:space="preserve"> </v>
      </c>
      <c r="O472" s="24">
        <f t="shared" si="47"/>
        <v>0</v>
      </c>
      <c r="P472" s="28"/>
      <c r="Q472" s="28"/>
      <c r="R472" s="63">
        <f t="shared" si="48"/>
        <v>0</v>
      </c>
      <c r="S472" s="67" t="str">
        <f t="shared" si="45"/>
        <v/>
      </c>
      <c r="T472" s="25" t="str">
        <f>IF(R472&gt;0,IF(R472&gt;O472,"Fail",""),IF(F472="Vacant","",""))</f>
        <v/>
      </c>
      <c r="U472" s="85"/>
      <c r="V472" s="85"/>
      <c r="W472" s="85"/>
      <c r="X472" s="70"/>
      <c r="Y472" s="214"/>
      <c r="AA472" s="71">
        <f>IF(I472=1.5,$M$7,IF(I472=2.5,$N$7,IF(I472=3.5,$O$7,IF(I472=4.5,$P$7,IF(I472=5.5,$Q$7,IF(I472=6.5,$R$7,IF(I472=7.5,$S$7,IF(I472=8.5,$T$7,0))))))))</f>
        <v>0</v>
      </c>
      <c r="AB472" s="18">
        <f>IF(I472=1,$M$6,IF(I472=2,$N$6,IF(I472=3,$O$6,IF(I472=4,$P$6,IF(I472=5,$Q$6,IF(I472=6,$R$6,IF(I472=7,$S$6,IF(I472=8,$T$6,AA472))))))))</f>
        <v>0</v>
      </c>
      <c r="AC472" s="16">
        <f>IF(J472=1,$M$6,IF(J472=2,$N$6,IF(J472=3,$O$6,IF(J472=4,$P$6,IF(J472=5,$Q$6,IF(J472=6,$R$6,IF(J472=7,$S$6,IF(J472=8,$T$6,0))))))))</f>
        <v>0</v>
      </c>
      <c r="AD472" s="16">
        <f>(K472*AB472)</f>
        <v>0</v>
      </c>
    </row>
    <row r="473" spans="1:30" ht="12.75" customHeight="1" x14ac:dyDescent="0.4">
      <c r="A473" s="79">
        <f t="shared" si="49"/>
        <v>462</v>
      </c>
      <c r="B473" s="27"/>
      <c r="C473" s="126"/>
      <c r="D473" s="127"/>
      <c r="E473" s="127"/>
      <c r="F473" s="128"/>
      <c r="G473" s="82"/>
      <c r="H473" s="27"/>
      <c r="I473" s="64">
        <f t="shared" si="46"/>
        <v>0</v>
      </c>
      <c r="J473" s="112"/>
      <c r="K473" s="33"/>
      <c r="L473" s="110"/>
      <c r="M473" s="15">
        <f>IF(OR(C473="VACANT",K473=0),0,(L473/AC473))</f>
        <v>0</v>
      </c>
      <c r="N473" s="23" t="str">
        <f t="shared" si="44"/>
        <v xml:space="preserve"> </v>
      </c>
      <c r="O473" s="24">
        <f t="shared" si="47"/>
        <v>0</v>
      </c>
      <c r="P473" s="28"/>
      <c r="Q473" s="28"/>
      <c r="R473" s="63">
        <f t="shared" si="48"/>
        <v>0</v>
      </c>
      <c r="S473" s="67" t="str">
        <f t="shared" si="45"/>
        <v/>
      </c>
      <c r="T473" s="25" t="str">
        <f>IF(R473&gt;0,IF(R473&gt;O473,"Fail",""),IF(F473="Vacant","",""))</f>
        <v/>
      </c>
      <c r="U473" s="85"/>
      <c r="V473" s="85"/>
      <c r="W473" s="85"/>
      <c r="X473" s="70"/>
      <c r="Y473" s="214"/>
      <c r="AA473" s="71">
        <f>IF(I473=1.5,$M$7,IF(I473=2.5,$N$7,IF(I473=3.5,$O$7,IF(I473=4.5,$P$7,IF(I473=5.5,$Q$7,IF(I473=6.5,$R$7,IF(I473=7.5,$S$7,IF(I473=8.5,$T$7,0))))))))</f>
        <v>0</v>
      </c>
      <c r="AB473" s="18">
        <f>IF(I473=1,$M$6,IF(I473=2,$N$6,IF(I473=3,$O$6,IF(I473=4,$P$6,IF(I473=5,$Q$6,IF(I473=6,$R$6,IF(I473=7,$S$6,IF(I473=8,$T$6,AA473))))))))</f>
        <v>0</v>
      </c>
      <c r="AC473" s="16">
        <f>IF(J473=1,$M$6,IF(J473=2,$N$6,IF(J473=3,$O$6,IF(J473=4,$P$6,IF(J473=5,$Q$6,IF(J473=6,$R$6,IF(J473=7,$S$6,IF(J473=8,$T$6,0))))))))</f>
        <v>0</v>
      </c>
      <c r="AD473" s="16">
        <f>(K473*AB473)</f>
        <v>0</v>
      </c>
    </row>
    <row r="474" spans="1:30" ht="12.75" customHeight="1" x14ac:dyDescent="0.4">
      <c r="A474" s="79">
        <f t="shared" si="49"/>
        <v>463</v>
      </c>
      <c r="B474" s="27"/>
      <c r="C474" s="126"/>
      <c r="D474" s="127"/>
      <c r="E474" s="127"/>
      <c r="F474" s="128"/>
      <c r="G474" s="82"/>
      <c r="H474" s="27"/>
      <c r="I474" s="64">
        <f t="shared" si="46"/>
        <v>0</v>
      </c>
      <c r="J474" s="112"/>
      <c r="K474" s="33"/>
      <c r="L474" s="110"/>
      <c r="M474" s="15">
        <f>IF(OR(C474="VACANT",K474=0),0,(L474/AC474))</f>
        <v>0</v>
      </c>
      <c r="N474" s="23" t="str">
        <f t="shared" si="44"/>
        <v xml:space="preserve"> </v>
      </c>
      <c r="O474" s="24">
        <f t="shared" si="47"/>
        <v>0</v>
      </c>
      <c r="P474" s="28"/>
      <c r="Q474" s="28"/>
      <c r="R474" s="63">
        <f t="shared" si="48"/>
        <v>0</v>
      </c>
      <c r="S474" s="67" t="str">
        <f t="shared" si="45"/>
        <v/>
      </c>
      <c r="T474" s="25" t="str">
        <f>IF(R474&gt;0,IF(R474&gt;O474,"Fail",""),IF(F474="Vacant","",""))</f>
        <v/>
      </c>
      <c r="U474" s="85"/>
      <c r="V474" s="85"/>
      <c r="W474" s="85"/>
      <c r="X474" s="70"/>
      <c r="Y474" s="214"/>
      <c r="AA474" s="71">
        <f>IF(I474=1.5,$M$7,IF(I474=2.5,$N$7,IF(I474=3.5,$O$7,IF(I474=4.5,$P$7,IF(I474=5.5,$Q$7,IF(I474=6.5,$R$7,IF(I474=7.5,$S$7,IF(I474=8.5,$T$7,0))))))))</f>
        <v>0</v>
      </c>
      <c r="AB474" s="18">
        <f>IF(I474=1,$M$6,IF(I474=2,$N$6,IF(I474=3,$O$6,IF(I474=4,$P$6,IF(I474=5,$Q$6,IF(I474=6,$R$6,IF(I474=7,$S$6,IF(I474=8,$T$6,AA474))))))))</f>
        <v>0</v>
      </c>
      <c r="AC474" s="16">
        <f>IF(J474=1,$M$6,IF(J474=2,$N$6,IF(J474=3,$O$6,IF(J474=4,$P$6,IF(J474=5,$Q$6,IF(J474=6,$R$6,IF(J474=7,$S$6,IF(J474=8,$T$6,0))))))))</f>
        <v>0</v>
      </c>
      <c r="AD474" s="16">
        <f>(K474*AB474)</f>
        <v>0</v>
      </c>
    </row>
    <row r="475" spans="1:30" ht="12.75" customHeight="1" x14ac:dyDescent="0.4">
      <c r="A475" s="79">
        <f t="shared" si="49"/>
        <v>464</v>
      </c>
      <c r="B475" s="27"/>
      <c r="C475" s="126"/>
      <c r="D475" s="127"/>
      <c r="E475" s="127"/>
      <c r="F475" s="128"/>
      <c r="G475" s="82"/>
      <c r="H475" s="27"/>
      <c r="I475" s="64">
        <f t="shared" si="46"/>
        <v>0</v>
      </c>
      <c r="J475" s="112"/>
      <c r="K475" s="33"/>
      <c r="L475" s="110"/>
      <c r="M475" s="15">
        <f>IF(OR(C475="VACANT",K475=0),0,(L475/AC475))</f>
        <v>0</v>
      </c>
      <c r="N475" s="23" t="str">
        <f t="shared" si="44"/>
        <v xml:space="preserve"> </v>
      </c>
      <c r="O475" s="24">
        <f t="shared" si="47"/>
        <v>0</v>
      </c>
      <c r="P475" s="28"/>
      <c r="Q475" s="28"/>
      <c r="R475" s="63">
        <f t="shared" si="48"/>
        <v>0</v>
      </c>
      <c r="S475" s="67" t="str">
        <f t="shared" si="45"/>
        <v/>
      </c>
      <c r="T475" s="25" t="str">
        <f>IF(R475&gt;0,IF(R475&gt;O475,"Fail",""),IF(F475="Vacant","",""))</f>
        <v/>
      </c>
      <c r="U475" s="85"/>
      <c r="V475" s="85"/>
      <c r="W475" s="85"/>
      <c r="X475" s="70"/>
      <c r="Y475" s="214"/>
      <c r="AA475" s="71">
        <f>IF(I475=1.5,$M$7,IF(I475=2.5,$N$7,IF(I475=3.5,$O$7,IF(I475=4.5,$P$7,IF(I475=5.5,$Q$7,IF(I475=6.5,$R$7,IF(I475=7.5,$S$7,IF(I475=8.5,$T$7,0))))))))</f>
        <v>0</v>
      </c>
      <c r="AB475" s="18">
        <f>IF(I475=1,$M$6,IF(I475=2,$N$6,IF(I475=3,$O$6,IF(I475=4,$P$6,IF(I475=5,$Q$6,IF(I475=6,$R$6,IF(I475=7,$S$6,IF(I475=8,$T$6,AA475))))))))</f>
        <v>0</v>
      </c>
      <c r="AC475" s="16">
        <f>IF(J475=1,$M$6,IF(J475=2,$N$6,IF(J475=3,$O$6,IF(J475=4,$P$6,IF(J475=5,$Q$6,IF(J475=6,$R$6,IF(J475=7,$S$6,IF(J475=8,$T$6,0))))))))</f>
        <v>0</v>
      </c>
      <c r="AD475" s="16">
        <f>(K475*AB475)</f>
        <v>0</v>
      </c>
    </row>
    <row r="476" spans="1:30" ht="12.75" customHeight="1" x14ac:dyDescent="0.4">
      <c r="A476" s="79">
        <f t="shared" si="49"/>
        <v>465</v>
      </c>
      <c r="B476" s="27"/>
      <c r="C476" s="126"/>
      <c r="D476" s="127"/>
      <c r="E476" s="127"/>
      <c r="F476" s="128"/>
      <c r="G476" s="82"/>
      <c r="H476" s="27"/>
      <c r="I476" s="64">
        <f t="shared" si="46"/>
        <v>0</v>
      </c>
      <c r="J476" s="112"/>
      <c r="K476" s="33"/>
      <c r="L476" s="110"/>
      <c r="M476" s="15">
        <f>IF(OR(C476="VACANT",K476=0),0,(L476/AC476))</f>
        <v>0</v>
      </c>
      <c r="N476" s="23" t="str">
        <f t="shared" si="44"/>
        <v xml:space="preserve"> </v>
      </c>
      <c r="O476" s="24">
        <f t="shared" si="47"/>
        <v>0</v>
      </c>
      <c r="P476" s="28"/>
      <c r="Q476" s="28"/>
      <c r="R476" s="63">
        <f t="shared" si="48"/>
        <v>0</v>
      </c>
      <c r="S476" s="67" t="str">
        <f t="shared" si="45"/>
        <v/>
      </c>
      <c r="T476" s="25" t="str">
        <f>IF(R476&gt;0,IF(R476&gt;O476,"Fail",""),IF(F476="Vacant","",""))</f>
        <v/>
      </c>
      <c r="U476" s="85"/>
      <c r="V476" s="85"/>
      <c r="W476" s="85"/>
      <c r="X476" s="70"/>
      <c r="Y476" s="214"/>
      <c r="AA476" s="71">
        <f>IF(I476=1.5,$M$7,IF(I476=2.5,$N$7,IF(I476=3.5,$O$7,IF(I476=4.5,$P$7,IF(I476=5.5,$Q$7,IF(I476=6.5,$R$7,IF(I476=7.5,$S$7,IF(I476=8.5,$T$7,0))))))))</f>
        <v>0</v>
      </c>
      <c r="AB476" s="18">
        <f>IF(I476=1,$M$6,IF(I476=2,$N$6,IF(I476=3,$O$6,IF(I476=4,$P$6,IF(I476=5,$Q$6,IF(I476=6,$R$6,IF(I476=7,$S$6,IF(I476=8,$T$6,AA476))))))))</f>
        <v>0</v>
      </c>
      <c r="AC476" s="16">
        <f>IF(J476=1,$M$6,IF(J476=2,$N$6,IF(J476=3,$O$6,IF(J476=4,$P$6,IF(J476=5,$Q$6,IF(J476=6,$R$6,IF(J476=7,$S$6,IF(J476=8,$T$6,0))))))))</f>
        <v>0</v>
      </c>
      <c r="AD476" s="16">
        <f>(K476*AB476)</f>
        <v>0</v>
      </c>
    </row>
    <row r="477" spans="1:30" ht="12.75" customHeight="1" x14ac:dyDescent="0.4">
      <c r="A477" s="79">
        <f t="shared" si="49"/>
        <v>466</v>
      </c>
      <c r="B477" s="27"/>
      <c r="C477" s="126"/>
      <c r="D477" s="127"/>
      <c r="E477" s="127"/>
      <c r="F477" s="128"/>
      <c r="G477" s="82"/>
      <c r="H477" s="27"/>
      <c r="I477" s="64">
        <f t="shared" si="46"/>
        <v>0</v>
      </c>
      <c r="J477" s="112"/>
      <c r="K477" s="33"/>
      <c r="L477" s="110"/>
      <c r="M477" s="15">
        <f>IF(OR(C477="VACANT",K477=0),0,(L477/AC477))</f>
        <v>0</v>
      </c>
      <c r="N477" s="23" t="str">
        <f t="shared" si="44"/>
        <v xml:space="preserve"> </v>
      </c>
      <c r="O477" s="24">
        <f t="shared" si="47"/>
        <v>0</v>
      </c>
      <c r="P477" s="28"/>
      <c r="Q477" s="28"/>
      <c r="R477" s="63">
        <f t="shared" si="48"/>
        <v>0</v>
      </c>
      <c r="S477" s="67" t="str">
        <f t="shared" si="45"/>
        <v/>
      </c>
      <c r="T477" s="25" t="str">
        <f>IF(R477&gt;0,IF(R477&gt;O477,"Fail",""),IF(F477="Vacant","",""))</f>
        <v/>
      </c>
      <c r="U477" s="85"/>
      <c r="V477" s="85"/>
      <c r="W477" s="85"/>
      <c r="X477" s="70"/>
      <c r="Y477" s="214"/>
      <c r="AA477" s="71">
        <f>IF(I477=1.5,$M$7,IF(I477=2.5,$N$7,IF(I477=3.5,$O$7,IF(I477=4.5,$P$7,IF(I477=5.5,$Q$7,IF(I477=6.5,$R$7,IF(I477=7.5,$S$7,IF(I477=8.5,$T$7,0))))))))</f>
        <v>0</v>
      </c>
      <c r="AB477" s="18">
        <f>IF(I477=1,$M$6,IF(I477=2,$N$6,IF(I477=3,$O$6,IF(I477=4,$P$6,IF(I477=5,$Q$6,IF(I477=6,$R$6,IF(I477=7,$S$6,IF(I477=8,$T$6,AA477))))))))</f>
        <v>0</v>
      </c>
      <c r="AC477" s="16">
        <f>IF(J477=1,$M$6,IF(J477=2,$N$6,IF(J477=3,$O$6,IF(J477=4,$P$6,IF(J477=5,$Q$6,IF(J477=6,$R$6,IF(J477=7,$S$6,IF(J477=8,$T$6,0))))))))</f>
        <v>0</v>
      </c>
      <c r="AD477" s="16">
        <f>(K477*AB477)</f>
        <v>0</v>
      </c>
    </row>
    <row r="478" spans="1:30" ht="12.75" customHeight="1" x14ac:dyDescent="0.4">
      <c r="A478" s="79">
        <f t="shared" si="49"/>
        <v>467</v>
      </c>
      <c r="B478" s="27"/>
      <c r="C478" s="126"/>
      <c r="D478" s="127"/>
      <c r="E478" s="127"/>
      <c r="F478" s="128"/>
      <c r="G478" s="82"/>
      <c r="H478" s="27"/>
      <c r="I478" s="64">
        <f t="shared" si="46"/>
        <v>0</v>
      </c>
      <c r="J478" s="112"/>
      <c r="K478" s="33"/>
      <c r="L478" s="110"/>
      <c r="M478" s="15">
        <f>IF(OR(C478="VACANT",K478=0),0,(L478/AC478))</f>
        <v>0</v>
      </c>
      <c r="N478" s="23" t="str">
        <f t="shared" si="44"/>
        <v xml:space="preserve"> </v>
      </c>
      <c r="O478" s="24">
        <f t="shared" si="47"/>
        <v>0</v>
      </c>
      <c r="P478" s="28"/>
      <c r="Q478" s="28"/>
      <c r="R478" s="63">
        <f t="shared" si="48"/>
        <v>0</v>
      </c>
      <c r="S478" s="67" t="str">
        <f t="shared" si="45"/>
        <v/>
      </c>
      <c r="T478" s="25" t="str">
        <f>IF(R478&gt;0,IF(R478&gt;O478,"Fail",""),IF(F478="Vacant","",""))</f>
        <v/>
      </c>
      <c r="U478" s="85"/>
      <c r="V478" s="85"/>
      <c r="W478" s="85"/>
      <c r="X478" s="70"/>
      <c r="Y478" s="214"/>
      <c r="AA478" s="71">
        <f>IF(I478=1.5,$M$7,IF(I478=2.5,$N$7,IF(I478=3.5,$O$7,IF(I478=4.5,$P$7,IF(I478=5.5,$Q$7,IF(I478=6.5,$R$7,IF(I478=7.5,$S$7,IF(I478=8.5,$T$7,0))))))))</f>
        <v>0</v>
      </c>
      <c r="AB478" s="18">
        <f>IF(I478=1,$M$6,IF(I478=2,$N$6,IF(I478=3,$O$6,IF(I478=4,$P$6,IF(I478=5,$Q$6,IF(I478=6,$R$6,IF(I478=7,$S$6,IF(I478=8,$T$6,AA478))))))))</f>
        <v>0</v>
      </c>
      <c r="AC478" s="16">
        <f>IF(J478=1,$M$6,IF(J478=2,$N$6,IF(J478=3,$O$6,IF(J478=4,$P$6,IF(J478=5,$Q$6,IF(J478=6,$R$6,IF(J478=7,$S$6,IF(J478=8,$T$6,0))))))))</f>
        <v>0</v>
      </c>
      <c r="AD478" s="16">
        <f>(K478*AB478)</f>
        <v>0</v>
      </c>
    </row>
    <row r="479" spans="1:30" ht="12.75" customHeight="1" x14ac:dyDescent="0.4">
      <c r="A479" s="79">
        <f t="shared" si="49"/>
        <v>468</v>
      </c>
      <c r="B479" s="27"/>
      <c r="C479" s="126"/>
      <c r="D479" s="127"/>
      <c r="E479" s="127"/>
      <c r="F479" s="128"/>
      <c r="G479" s="82"/>
      <c r="H479" s="27"/>
      <c r="I479" s="64">
        <f t="shared" si="46"/>
        <v>0</v>
      </c>
      <c r="J479" s="112"/>
      <c r="K479" s="33"/>
      <c r="L479" s="110"/>
      <c r="M479" s="15">
        <f>IF(OR(C479="VACANT",K479=0),0,(L479/AC479))</f>
        <v>0</v>
      </c>
      <c r="N479" s="23" t="str">
        <f t="shared" si="44"/>
        <v xml:space="preserve"> </v>
      </c>
      <c r="O479" s="24">
        <f t="shared" si="47"/>
        <v>0</v>
      </c>
      <c r="P479" s="28"/>
      <c r="Q479" s="28"/>
      <c r="R479" s="63">
        <f t="shared" si="48"/>
        <v>0</v>
      </c>
      <c r="S479" s="67" t="str">
        <f t="shared" si="45"/>
        <v/>
      </c>
      <c r="T479" s="25" t="str">
        <f>IF(R479&gt;0,IF(R479&gt;O479,"Fail",""),IF(F479="Vacant","",""))</f>
        <v/>
      </c>
      <c r="U479" s="85"/>
      <c r="V479" s="85"/>
      <c r="W479" s="85"/>
      <c r="X479" s="70"/>
      <c r="Y479" s="214"/>
      <c r="AA479" s="71">
        <f>IF(I479=1.5,$M$7,IF(I479=2.5,$N$7,IF(I479=3.5,$O$7,IF(I479=4.5,$P$7,IF(I479=5.5,$Q$7,IF(I479=6.5,$R$7,IF(I479=7.5,$S$7,IF(I479=8.5,$T$7,0))))))))</f>
        <v>0</v>
      </c>
      <c r="AB479" s="18">
        <f>IF(I479=1,$M$6,IF(I479=2,$N$6,IF(I479=3,$O$6,IF(I479=4,$P$6,IF(I479=5,$Q$6,IF(I479=6,$R$6,IF(I479=7,$S$6,IF(I479=8,$T$6,AA479))))))))</f>
        <v>0</v>
      </c>
      <c r="AC479" s="16">
        <f>IF(J479=1,$M$6,IF(J479=2,$N$6,IF(J479=3,$O$6,IF(J479=4,$P$6,IF(J479=5,$Q$6,IF(J479=6,$R$6,IF(J479=7,$S$6,IF(J479=8,$T$6,0))))))))</f>
        <v>0</v>
      </c>
      <c r="AD479" s="16">
        <f>(K479*AB479)</f>
        <v>0</v>
      </c>
    </row>
    <row r="480" spans="1:30" ht="12.75" customHeight="1" x14ac:dyDescent="0.4">
      <c r="A480" s="79">
        <f t="shared" si="49"/>
        <v>469</v>
      </c>
      <c r="B480" s="27"/>
      <c r="C480" s="126"/>
      <c r="D480" s="127"/>
      <c r="E480" s="127"/>
      <c r="F480" s="128"/>
      <c r="G480" s="82"/>
      <c r="H480" s="27"/>
      <c r="I480" s="64">
        <f t="shared" si="46"/>
        <v>0</v>
      </c>
      <c r="J480" s="112"/>
      <c r="K480" s="33"/>
      <c r="L480" s="110"/>
      <c r="M480" s="15">
        <f>IF(OR(C480="VACANT",K480=0),0,(L480/AC480))</f>
        <v>0</v>
      </c>
      <c r="N480" s="23" t="str">
        <f t="shared" si="44"/>
        <v xml:space="preserve"> </v>
      </c>
      <c r="O480" s="24">
        <f t="shared" si="47"/>
        <v>0</v>
      </c>
      <c r="P480" s="28"/>
      <c r="Q480" s="28"/>
      <c r="R480" s="63">
        <f t="shared" si="48"/>
        <v>0</v>
      </c>
      <c r="S480" s="67" t="str">
        <f t="shared" si="45"/>
        <v/>
      </c>
      <c r="T480" s="25" t="str">
        <f>IF(R480&gt;0,IF(R480&gt;O480,"Fail",""),IF(F480="Vacant","",""))</f>
        <v/>
      </c>
      <c r="U480" s="85"/>
      <c r="V480" s="85"/>
      <c r="W480" s="85"/>
      <c r="X480" s="70"/>
      <c r="Y480" s="214"/>
      <c r="AA480" s="71">
        <f>IF(I480=1.5,$M$7,IF(I480=2.5,$N$7,IF(I480=3.5,$O$7,IF(I480=4.5,$P$7,IF(I480=5.5,$Q$7,IF(I480=6.5,$R$7,IF(I480=7.5,$S$7,IF(I480=8.5,$T$7,0))))))))</f>
        <v>0</v>
      </c>
      <c r="AB480" s="18">
        <f>IF(I480=1,$M$6,IF(I480=2,$N$6,IF(I480=3,$O$6,IF(I480=4,$P$6,IF(I480=5,$Q$6,IF(I480=6,$R$6,IF(I480=7,$S$6,IF(I480=8,$T$6,AA480))))))))</f>
        <v>0</v>
      </c>
      <c r="AC480" s="16">
        <f>IF(J480=1,$M$6,IF(J480=2,$N$6,IF(J480=3,$O$6,IF(J480=4,$P$6,IF(J480=5,$Q$6,IF(J480=6,$R$6,IF(J480=7,$S$6,IF(J480=8,$T$6,0))))))))</f>
        <v>0</v>
      </c>
      <c r="AD480" s="16">
        <f>(K480*AB480)</f>
        <v>0</v>
      </c>
    </row>
    <row r="481" spans="1:30" ht="12.75" customHeight="1" x14ac:dyDescent="0.4">
      <c r="A481" s="79">
        <f t="shared" si="49"/>
        <v>470</v>
      </c>
      <c r="B481" s="27"/>
      <c r="C481" s="126"/>
      <c r="D481" s="127"/>
      <c r="E481" s="127"/>
      <c r="F481" s="128"/>
      <c r="G481" s="82"/>
      <c r="H481" s="27"/>
      <c r="I481" s="64">
        <f t="shared" si="46"/>
        <v>0</v>
      </c>
      <c r="J481" s="112"/>
      <c r="K481" s="33"/>
      <c r="L481" s="110"/>
      <c r="M481" s="15">
        <f>IF(OR(C481="VACANT",K481=0),0,(L481/AC481))</f>
        <v>0</v>
      </c>
      <c r="N481" s="23" t="str">
        <f t="shared" si="44"/>
        <v xml:space="preserve"> </v>
      </c>
      <c r="O481" s="24">
        <f t="shared" si="47"/>
        <v>0</v>
      </c>
      <c r="P481" s="28"/>
      <c r="Q481" s="28"/>
      <c r="R481" s="63">
        <f t="shared" si="48"/>
        <v>0</v>
      </c>
      <c r="S481" s="67" t="str">
        <f t="shared" si="45"/>
        <v/>
      </c>
      <c r="T481" s="25" t="str">
        <f>IF(R481&gt;0,IF(R481&gt;O481,"Fail",""),IF(F481="Vacant","",""))</f>
        <v/>
      </c>
      <c r="U481" s="85"/>
      <c r="V481" s="85"/>
      <c r="W481" s="85"/>
      <c r="X481" s="70"/>
      <c r="Y481" s="214"/>
      <c r="AA481" s="71">
        <f>IF(I481=1.5,$M$7,IF(I481=2.5,$N$7,IF(I481=3.5,$O$7,IF(I481=4.5,$P$7,IF(I481=5.5,$Q$7,IF(I481=6.5,$R$7,IF(I481=7.5,$S$7,IF(I481=8.5,$T$7,0))))))))</f>
        <v>0</v>
      </c>
      <c r="AB481" s="18">
        <f>IF(I481=1,$M$6,IF(I481=2,$N$6,IF(I481=3,$O$6,IF(I481=4,$P$6,IF(I481=5,$Q$6,IF(I481=6,$R$6,IF(I481=7,$S$6,IF(I481=8,$T$6,AA481))))))))</f>
        <v>0</v>
      </c>
      <c r="AC481" s="16">
        <f>IF(J481=1,$M$6,IF(J481=2,$N$6,IF(J481=3,$O$6,IF(J481=4,$P$6,IF(J481=5,$Q$6,IF(J481=6,$R$6,IF(J481=7,$S$6,IF(J481=8,$T$6,0))))))))</f>
        <v>0</v>
      </c>
      <c r="AD481" s="16">
        <f>(K481*AB481)</f>
        <v>0</v>
      </c>
    </row>
    <row r="482" spans="1:30" ht="12.75" customHeight="1" x14ac:dyDescent="0.4">
      <c r="A482" s="79">
        <f t="shared" si="49"/>
        <v>471</v>
      </c>
      <c r="B482" s="27"/>
      <c r="C482" s="126"/>
      <c r="D482" s="127"/>
      <c r="E482" s="127"/>
      <c r="F482" s="128"/>
      <c r="G482" s="82"/>
      <c r="H482" s="27"/>
      <c r="I482" s="64">
        <f t="shared" si="46"/>
        <v>0</v>
      </c>
      <c r="J482" s="112"/>
      <c r="K482" s="33"/>
      <c r="L482" s="110"/>
      <c r="M482" s="15">
        <f>IF(OR(C482="VACANT",K482=0),0,(L482/AC482))</f>
        <v>0</v>
      </c>
      <c r="N482" s="23" t="str">
        <f t="shared" si="44"/>
        <v xml:space="preserve"> </v>
      </c>
      <c r="O482" s="24">
        <f t="shared" si="47"/>
        <v>0</v>
      </c>
      <c r="P482" s="28"/>
      <c r="Q482" s="28"/>
      <c r="R482" s="63">
        <f t="shared" si="48"/>
        <v>0</v>
      </c>
      <c r="S482" s="67" t="str">
        <f t="shared" si="45"/>
        <v/>
      </c>
      <c r="T482" s="25" t="str">
        <f>IF(R482&gt;0,IF(R482&gt;O482,"Fail",""),IF(F482="Vacant","",""))</f>
        <v/>
      </c>
      <c r="U482" s="85"/>
      <c r="V482" s="85"/>
      <c r="W482" s="85"/>
      <c r="X482" s="70"/>
      <c r="Y482" s="214"/>
      <c r="AA482" s="71">
        <f>IF(I482=1.5,$M$7,IF(I482=2.5,$N$7,IF(I482=3.5,$O$7,IF(I482=4.5,$P$7,IF(I482=5.5,$Q$7,IF(I482=6.5,$R$7,IF(I482=7.5,$S$7,IF(I482=8.5,$T$7,0))))))))</f>
        <v>0</v>
      </c>
      <c r="AB482" s="18">
        <f>IF(I482=1,$M$6,IF(I482=2,$N$6,IF(I482=3,$O$6,IF(I482=4,$P$6,IF(I482=5,$Q$6,IF(I482=6,$R$6,IF(I482=7,$S$6,IF(I482=8,$T$6,AA482))))))))</f>
        <v>0</v>
      </c>
      <c r="AC482" s="16">
        <f>IF(J482=1,$M$6,IF(J482=2,$N$6,IF(J482=3,$O$6,IF(J482=4,$P$6,IF(J482=5,$Q$6,IF(J482=6,$R$6,IF(J482=7,$S$6,IF(J482=8,$T$6,0))))))))</f>
        <v>0</v>
      </c>
      <c r="AD482" s="16">
        <f>(K482*AB482)</f>
        <v>0</v>
      </c>
    </row>
    <row r="483" spans="1:30" ht="12.75" customHeight="1" x14ac:dyDescent="0.4">
      <c r="A483" s="79">
        <f t="shared" si="49"/>
        <v>472</v>
      </c>
      <c r="B483" s="27"/>
      <c r="C483" s="126"/>
      <c r="D483" s="127"/>
      <c r="E483" s="127"/>
      <c r="F483" s="128"/>
      <c r="G483" s="82"/>
      <c r="H483" s="27"/>
      <c r="I483" s="64">
        <f t="shared" si="46"/>
        <v>0</v>
      </c>
      <c r="J483" s="112"/>
      <c r="K483" s="33"/>
      <c r="L483" s="110"/>
      <c r="M483" s="15">
        <f>IF(OR(C483="VACANT",K483=0),0,(L483/AC483))</f>
        <v>0</v>
      </c>
      <c r="N483" s="23" t="str">
        <f t="shared" si="44"/>
        <v xml:space="preserve"> </v>
      </c>
      <c r="O483" s="24">
        <f t="shared" si="47"/>
        <v>0</v>
      </c>
      <c r="P483" s="28"/>
      <c r="Q483" s="28"/>
      <c r="R483" s="63">
        <f t="shared" si="48"/>
        <v>0</v>
      </c>
      <c r="S483" s="67" t="str">
        <f t="shared" si="45"/>
        <v/>
      </c>
      <c r="T483" s="25" t="str">
        <f>IF(R483&gt;0,IF(R483&gt;O483,"Fail",""),IF(F483="Vacant","",""))</f>
        <v/>
      </c>
      <c r="U483" s="85"/>
      <c r="V483" s="85"/>
      <c r="W483" s="85"/>
      <c r="X483" s="70"/>
      <c r="Y483" s="214"/>
      <c r="AA483" s="71">
        <f>IF(I483=1.5,$M$7,IF(I483=2.5,$N$7,IF(I483=3.5,$O$7,IF(I483=4.5,$P$7,IF(I483=5.5,$Q$7,IF(I483=6.5,$R$7,IF(I483=7.5,$S$7,IF(I483=8.5,$T$7,0))))))))</f>
        <v>0</v>
      </c>
      <c r="AB483" s="18">
        <f>IF(I483=1,$M$6,IF(I483=2,$N$6,IF(I483=3,$O$6,IF(I483=4,$P$6,IF(I483=5,$Q$6,IF(I483=6,$R$6,IF(I483=7,$S$6,IF(I483=8,$T$6,AA483))))))))</f>
        <v>0</v>
      </c>
      <c r="AC483" s="16">
        <f>IF(J483=1,$M$6,IF(J483=2,$N$6,IF(J483=3,$O$6,IF(J483=4,$P$6,IF(J483=5,$Q$6,IF(J483=6,$R$6,IF(J483=7,$S$6,IF(J483=8,$T$6,0))))))))</f>
        <v>0</v>
      </c>
      <c r="AD483" s="16">
        <f>(K483*AB483)</f>
        <v>0</v>
      </c>
    </row>
    <row r="484" spans="1:30" ht="12.75" customHeight="1" x14ac:dyDescent="0.4">
      <c r="A484" s="79">
        <f t="shared" si="49"/>
        <v>473</v>
      </c>
      <c r="B484" s="27"/>
      <c r="C484" s="126"/>
      <c r="D484" s="127"/>
      <c r="E484" s="127"/>
      <c r="F484" s="128"/>
      <c r="G484" s="82"/>
      <c r="H484" s="27"/>
      <c r="I484" s="64">
        <f t="shared" si="46"/>
        <v>0</v>
      </c>
      <c r="J484" s="112"/>
      <c r="K484" s="33"/>
      <c r="L484" s="110"/>
      <c r="M484" s="15">
        <f>IF(OR(C484="VACANT",K484=0),0,(L484/AC484))</f>
        <v>0</v>
      </c>
      <c r="N484" s="23" t="str">
        <f t="shared" si="44"/>
        <v xml:space="preserve"> </v>
      </c>
      <c r="O484" s="24">
        <f t="shared" si="47"/>
        <v>0</v>
      </c>
      <c r="P484" s="28"/>
      <c r="Q484" s="28"/>
      <c r="R484" s="63">
        <f t="shared" si="48"/>
        <v>0</v>
      </c>
      <c r="S484" s="67" t="str">
        <f t="shared" si="45"/>
        <v/>
      </c>
      <c r="T484" s="25" t="str">
        <f>IF(R484&gt;0,IF(R484&gt;O484,"Fail",""),IF(F484="Vacant","",""))</f>
        <v/>
      </c>
      <c r="U484" s="85"/>
      <c r="V484" s="85"/>
      <c r="W484" s="85"/>
      <c r="X484" s="70"/>
      <c r="Y484" s="214"/>
      <c r="AA484" s="71">
        <f>IF(I484=1.5,$M$7,IF(I484=2.5,$N$7,IF(I484=3.5,$O$7,IF(I484=4.5,$P$7,IF(I484=5.5,$Q$7,IF(I484=6.5,$R$7,IF(I484=7.5,$S$7,IF(I484=8.5,$T$7,0))))))))</f>
        <v>0</v>
      </c>
      <c r="AB484" s="18">
        <f>IF(I484=1,$M$6,IF(I484=2,$N$6,IF(I484=3,$O$6,IF(I484=4,$P$6,IF(I484=5,$Q$6,IF(I484=6,$R$6,IF(I484=7,$S$6,IF(I484=8,$T$6,AA484))))))))</f>
        <v>0</v>
      </c>
      <c r="AC484" s="16">
        <f>IF(J484=1,$M$6,IF(J484=2,$N$6,IF(J484=3,$O$6,IF(J484=4,$P$6,IF(J484=5,$Q$6,IF(J484=6,$R$6,IF(J484=7,$S$6,IF(J484=8,$T$6,0))))))))</f>
        <v>0</v>
      </c>
      <c r="AD484" s="16">
        <f>(K484*AB484)</f>
        <v>0</v>
      </c>
    </row>
    <row r="485" spans="1:30" ht="12.75" customHeight="1" x14ac:dyDescent="0.4">
      <c r="A485" s="79">
        <f t="shared" si="49"/>
        <v>474</v>
      </c>
      <c r="B485" s="27"/>
      <c r="C485" s="126"/>
      <c r="D485" s="127"/>
      <c r="E485" s="127"/>
      <c r="F485" s="128"/>
      <c r="G485" s="82"/>
      <c r="H485" s="27"/>
      <c r="I485" s="64">
        <f t="shared" si="46"/>
        <v>0</v>
      </c>
      <c r="J485" s="112"/>
      <c r="K485" s="33"/>
      <c r="L485" s="110"/>
      <c r="M485" s="15">
        <f>IF(OR(C485="VACANT",K485=0),0,(L485/AC485))</f>
        <v>0</v>
      </c>
      <c r="N485" s="23" t="str">
        <f t="shared" si="44"/>
        <v xml:space="preserve"> </v>
      </c>
      <c r="O485" s="24">
        <f t="shared" si="47"/>
        <v>0</v>
      </c>
      <c r="P485" s="28"/>
      <c r="Q485" s="28"/>
      <c r="R485" s="63">
        <f t="shared" si="48"/>
        <v>0</v>
      </c>
      <c r="S485" s="67" t="str">
        <f t="shared" si="45"/>
        <v/>
      </c>
      <c r="T485" s="25" t="str">
        <f>IF(R485&gt;0,IF(R485&gt;O485,"Fail",""),IF(F485="Vacant","",""))</f>
        <v/>
      </c>
      <c r="U485" s="85"/>
      <c r="V485" s="85"/>
      <c r="W485" s="85"/>
      <c r="X485" s="70"/>
      <c r="Y485" s="214"/>
      <c r="AA485" s="71">
        <f>IF(I485=1.5,$M$7,IF(I485=2.5,$N$7,IF(I485=3.5,$O$7,IF(I485=4.5,$P$7,IF(I485=5.5,$Q$7,IF(I485=6.5,$R$7,IF(I485=7.5,$S$7,IF(I485=8.5,$T$7,0))))))))</f>
        <v>0</v>
      </c>
      <c r="AB485" s="18">
        <f>IF(I485=1,$M$6,IF(I485=2,$N$6,IF(I485=3,$O$6,IF(I485=4,$P$6,IF(I485=5,$Q$6,IF(I485=6,$R$6,IF(I485=7,$S$6,IF(I485=8,$T$6,AA485))))))))</f>
        <v>0</v>
      </c>
      <c r="AC485" s="16">
        <f>IF(J485=1,$M$6,IF(J485=2,$N$6,IF(J485=3,$O$6,IF(J485=4,$P$6,IF(J485=5,$Q$6,IF(J485=6,$R$6,IF(J485=7,$S$6,IF(J485=8,$T$6,0))))))))</f>
        <v>0</v>
      </c>
      <c r="AD485" s="16">
        <f>(K485*AB485)</f>
        <v>0</v>
      </c>
    </row>
    <row r="486" spans="1:30" ht="12.75" customHeight="1" x14ac:dyDescent="0.4">
      <c r="A486" s="79">
        <f t="shared" si="49"/>
        <v>475</v>
      </c>
      <c r="B486" s="27"/>
      <c r="C486" s="126"/>
      <c r="D486" s="127"/>
      <c r="E486" s="127"/>
      <c r="F486" s="128"/>
      <c r="G486" s="82"/>
      <c r="H486" s="27"/>
      <c r="I486" s="64">
        <f t="shared" si="46"/>
        <v>0</v>
      </c>
      <c r="J486" s="112"/>
      <c r="K486" s="33"/>
      <c r="L486" s="110"/>
      <c r="M486" s="15">
        <f>IF(OR(C486="VACANT",K486=0),0,(L486/AC486))</f>
        <v>0</v>
      </c>
      <c r="N486" s="23" t="str">
        <f t="shared" si="44"/>
        <v xml:space="preserve"> </v>
      </c>
      <c r="O486" s="24">
        <f t="shared" si="47"/>
        <v>0</v>
      </c>
      <c r="P486" s="28"/>
      <c r="Q486" s="28"/>
      <c r="R486" s="63">
        <f t="shared" si="48"/>
        <v>0</v>
      </c>
      <c r="S486" s="67" t="str">
        <f t="shared" si="45"/>
        <v/>
      </c>
      <c r="T486" s="25" t="str">
        <f>IF(R486&gt;0,IF(R486&gt;O486,"Fail",""),IF(F486="Vacant","",""))</f>
        <v/>
      </c>
      <c r="U486" s="85"/>
      <c r="V486" s="85"/>
      <c r="W486" s="85"/>
      <c r="X486" s="70"/>
      <c r="Y486" s="214"/>
      <c r="AA486" s="71">
        <f>IF(I486=1.5,$M$7,IF(I486=2.5,$N$7,IF(I486=3.5,$O$7,IF(I486=4.5,$P$7,IF(I486=5.5,$Q$7,IF(I486=6.5,$R$7,IF(I486=7.5,$S$7,IF(I486=8.5,$T$7,0))))))))</f>
        <v>0</v>
      </c>
      <c r="AB486" s="18">
        <f>IF(I486=1,$M$6,IF(I486=2,$N$6,IF(I486=3,$O$6,IF(I486=4,$P$6,IF(I486=5,$Q$6,IF(I486=6,$R$6,IF(I486=7,$S$6,IF(I486=8,$T$6,AA486))))))))</f>
        <v>0</v>
      </c>
      <c r="AC486" s="16">
        <f>IF(J486=1,$M$6,IF(J486=2,$N$6,IF(J486=3,$O$6,IF(J486=4,$P$6,IF(J486=5,$Q$6,IF(J486=6,$R$6,IF(J486=7,$S$6,IF(J486=8,$T$6,0))))))))</f>
        <v>0</v>
      </c>
      <c r="AD486" s="16">
        <f>(K486*AB486)</f>
        <v>0</v>
      </c>
    </row>
    <row r="487" spans="1:30" ht="12.75" customHeight="1" x14ac:dyDescent="0.4">
      <c r="A487" s="79">
        <f t="shared" si="49"/>
        <v>476</v>
      </c>
      <c r="B487" s="27"/>
      <c r="C487" s="126"/>
      <c r="D487" s="127"/>
      <c r="E487" s="127"/>
      <c r="F487" s="128"/>
      <c r="G487" s="82"/>
      <c r="H487" s="27"/>
      <c r="I487" s="64">
        <f t="shared" si="46"/>
        <v>0</v>
      </c>
      <c r="J487" s="112"/>
      <c r="K487" s="33"/>
      <c r="L487" s="110"/>
      <c r="M487" s="15">
        <f>IF(OR(C487="VACANT",K487=0),0,(L487/AC487))</f>
        <v>0</v>
      </c>
      <c r="N487" s="23" t="str">
        <f t="shared" si="44"/>
        <v xml:space="preserve"> </v>
      </c>
      <c r="O487" s="24">
        <f t="shared" si="47"/>
        <v>0</v>
      </c>
      <c r="P487" s="28"/>
      <c r="Q487" s="28"/>
      <c r="R487" s="63">
        <f t="shared" si="48"/>
        <v>0</v>
      </c>
      <c r="S487" s="67" t="str">
        <f t="shared" si="45"/>
        <v/>
      </c>
      <c r="T487" s="25" t="str">
        <f>IF(R487&gt;0,IF(R487&gt;O487,"Fail",""),IF(F487="Vacant","",""))</f>
        <v/>
      </c>
      <c r="U487" s="85"/>
      <c r="V487" s="85"/>
      <c r="W487" s="85"/>
      <c r="X487" s="70"/>
      <c r="Y487" s="214"/>
      <c r="AA487" s="71">
        <f>IF(I487=1.5,$M$7,IF(I487=2.5,$N$7,IF(I487=3.5,$O$7,IF(I487=4.5,$P$7,IF(I487=5.5,$Q$7,IF(I487=6.5,$R$7,IF(I487=7.5,$S$7,IF(I487=8.5,$T$7,0))))))))</f>
        <v>0</v>
      </c>
      <c r="AB487" s="18">
        <f>IF(I487=1,$M$6,IF(I487=2,$N$6,IF(I487=3,$O$6,IF(I487=4,$P$6,IF(I487=5,$Q$6,IF(I487=6,$R$6,IF(I487=7,$S$6,IF(I487=8,$T$6,AA487))))))))</f>
        <v>0</v>
      </c>
      <c r="AC487" s="16">
        <f>IF(J487=1,$M$6,IF(J487=2,$N$6,IF(J487=3,$O$6,IF(J487=4,$P$6,IF(J487=5,$Q$6,IF(J487=6,$R$6,IF(J487=7,$S$6,IF(J487=8,$T$6,0))))))))</f>
        <v>0</v>
      </c>
      <c r="AD487" s="16">
        <f>(K487*AB487)</f>
        <v>0</v>
      </c>
    </row>
    <row r="488" spans="1:30" ht="12.75" customHeight="1" x14ac:dyDescent="0.4">
      <c r="A488" s="79">
        <f t="shared" si="49"/>
        <v>477</v>
      </c>
      <c r="B488" s="27"/>
      <c r="C488" s="126"/>
      <c r="D488" s="127"/>
      <c r="E488" s="127"/>
      <c r="F488" s="128"/>
      <c r="G488" s="82"/>
      <c r="H488" s="27"/>
      <c r="I488" s="64">
        <f t="shared" si="46"/>
        <v>0</v>
      </c>
      <c r="J488" s="112"/>
      <c r="K488" s="33"/>
      <c r="L488" s="110"/>
      <c r="M488" s="15">
        <f>IF(OR(C488="VACANT",K488=0),0,(L488/AC488))</f>
        <v>0</v>
      </c>
      <c r="N488" s="23" t="str">
        <f t="shared" si="44"/>
        <v xml:space="preserve"> </v>
      </c>
      <c r="O488" s="24">
        <f t="shared" si="47"/>
        <v>0</v>
      </c>
      <c r="P488" s="28"/>
      <c r="Q488" s="28"/>
      <c r="R488" s="63">
        <f t="shared" si="48"/>
        <v>0</v>
      </c>
      <c r="S488" s="67" t="str">
        <f t="shared" si="45"/>
        <v/>
      </c>
      <c r="T488" s="25" t="str">
        <f>IF(R488&gt;0,IF(R488&gt;O488,"Fail",""),IF(F488="Vacant","",""))</f>
        <v/>
      </c>
      <c r="U488" s="85"/>
      <c r="V488" s="85"/>
      <c r="W488" s="85"/>
      <c r="X488" s="70"/>
      <c r="Y488" s="214"/>
      <c r="AA488" s="71">
        <f>IF(I488=1.5,$M$7,IF(I488=2.5,$N$7,IF(I488=3.5,$O$7,IF(I488=4.5,$P$7,IF(I488=5.5,$Q$7,IF(I488=6.5,$R$7,IF(I488=7.5,$S$7,IF(I488=8.5,$T$7,0))))))))</f>
        <v>0</v>
      </c>
      <c r="AB488" s="18">
        <f>IF(I488=1,$M$6,IF(I488=2,$N$6,IF(I488=3,$O$6,IF(I488=4,$P$6,IF(I488=5,$Q$6,IF(I488=6,$R$6,IF(I488=7,$S$6,IF(I488=8,$T$6,AA488))))))))</f>
        <v>0</v>
      </c>
      <c r="AC488" s="16">
        <f>IF(J488=1,$M$6,IF(J488=2,$N$6,IF(J488=3,$O$6,IF(J488=4,$P$6,IF(J488=5,$Q$6,IF(J488=6,$R$6,IF(J488=7,$S$6,IF(J488=8,$T$6,0))))))))</f>
        <v>0</v>
      </c>
      <c r="AD488" s="16">
        <f>(K488*AB488)</f>
        <v>0</v>
      </c>
    </row>
    <row r="489" spans="1:30" ht="12.75" customHeight="1" x14ac:dyDescent="0.4">
      <c r="A489" s="79">
        <f t="shared" si="49"/>
        <v>478</v>
      </c>
      <c r="B489" s="27"/>
      <c r="C489" s="126"/>
      <c r="D489" s="127"/>
      <c r="E489" s="127"/>
      <c r="F489" s="128"/>
      <c r="G489" s="82"/>
      <c r="H489" s="27"/>
      <c r="I489" s="64">
        <f t="shared" si="46"/>
        <v>0</v>
      </c>
      <c r="J489" s="112"/>
      <c r="K489" s="33"/>
      <c r="L489" s="110"/>
      <c r="M489" s="15">
        <f>IF(OR(C489="VACANT",K489=0),0,(L489/AC489))</f>
        <v>0</v>
      </c>
      <c r="N489" s="23" t="str">
        <f t="shared" si="44"/>
        <v xml:space="preserve"> </v>
      </c>
      <c r="O489" s="24">
        <f t="shared" si="47"/>
        <v>0</v>
      </c>
      <c r="P489" s="28"/>
      <c r="Q489" s="28"/>
      <c r="R489" s="63">
        <f t="shared" si="48"/>
        <v>0</v>
      </c>
      <c r="S489" s="67" t="str">
        <f t="shared" si="45"/>
        <v/>
      </c>
      <c r="T489" s="25" t="str">
        <f>IF(R489&gt;0,IF(R489&gt;O489,"Fail",""),IF(F489="Vacant","",""))</f>
        <v/>
      </c>
      <c r="U489" s="85"/>
      <c r="V489" s="85"/>
      <c r="W489" s="85"/>
      <c r="X489" s="70"/>
      <c r="Y489" s="214"/>
      <c r="AA489" s="71">
        <f>IF(I489=1.5,$M$7,IF(I489=2.5,$N$7,IF(I489=3.5,$O$7,IF(I489=4.5,$P$7,IF(I489=5.5,$Q$7,IF(I489=6.5,$R$7,IF(I489=7.5,$S$7,IF(I489=8.5,$T$7,0))))))))</f>
        <v>0</v>
      </c>
      <c r="AB489" s="18">
        <f>IF(I489=1,$M$6,IF(I489=2,$N$6,IF(I489=3,$O$6,IF(I489=4,$P$6,IF(I489=5,$Q$6,IF(I489=6,$R$6,IF(I489=7,$S$6,IF(I489=8,$T$6,AA489))))))))</f>
        <v>0</v>
      </c>
      <c r="AC489" s="16">
        <f>IF(J489=1,$M$6,IF(J489=2,$N$6,IF(J489=3,$O$6,IF(J489=4,$P$6,IF(J489=5,$Q$6,IF(J489=6,$R$6,IF(J489=7,$S$6,IF(J489=8,$T$6,0))))))))</f>
        <v>0</v>
      </c>
      <c r="AD489" s="16">
        <f>(K489*AB489)</f>
        <v>0</v>
      </c>
    </row>
    <row r="490" spans="1:30" ht="12.75" customHeight="1" x14ac:dyDescent="0.4">
      <c r="A490" s="79">
        <f t="shared" si="49"/>
        <v>479</v>
      </c>
      <c r="B490" s="27"/>
      <c r="C490" s="126"/>
      <c r="D490" s="127"/>
      <c r="E490" s="127"/>
      <c r="F490" s="128"/>
      <c r="G490" s="82"/>
      <c r="H490" s="27"/>
      <c r="I490" s="64">
        <f t="shared" si="46"/>
        <v>0</v>
      </c>
      <c r="J490" s="112"/>
      <c r="K490" s="33"/>
      <c r="L490" s="110"/>
      <c r="M490" s="15">
        <f>IF(OR(C490="VACANT",K490=0),0,(L490/AC490))</f>
        <v>0</v>
      </c>
      <c r="N490" s="23" t="str">
        <f t="shared" si="44"/>
        <v xml:space="preserve"> </v>
      </c>
      <c r="O490" s="24">
        <f t="shared" si="47"/>
        <v>0</v>
      </c>
      <c r="P490" s="28"/>
      <c r="Q490" s="28"/>
      <c r="R490" s="63">
        <f t="shared" si="48"/>
        <v>0</v>
      </c>
      <c r="S490" s="67" t="str">
        <f t="shared" si="45"/>
        <v/>
      </c>
      <c r="T490" s="25" t="str">
        <f>IF(R490&gt;0,IF(R490&gt;O490,"Fail",""),IF(F490="Vacant","",""))</f>
        <v/>
      </c>
      <c r="U490" s="85"/>
      <c r="V490" s="85"/>
      <c r="W490" s="85"/>
      <c r="X490" s="70"/>
      <c r="Y490" s="214"/>
      <c r="AA490" s="71">
        <f>IF(I490=1.5,$M$7,IF(I490=2.5,$N$7,IF(I490=3.5,$O$7,IF(I490=4.5,$P$7,IF(I490=5.5,$Q$7,IF(I490=6.5,$R$7,IF(I490=7.5,$S$7,IF(I490=8.5,$T$7,0))))))))</f>
        <v>0</v>
      </c>
      <c r="AB490" s="18">
        <f>IF(I490=1,$M$6,IF(I490=2,$N$6,IF(I490=3,$O$6,IF(I490=4,$P$6,IF(I490=5,$Q$6,IF(I490=6,$R$6,IF(I490=7,$S$6,IF(I490=8,$T$6,AA490))))))))</f>
        <v>0</v>
      </c>
      <c r="AC490" s="16">
        <f>IF(J490=1,$M$6,IF(J490=2,$N$6,IF(J490=3,$O$6,IF(J490=4,$P$6,IF(J490=5,$Q$6,IF(J490=6,$R$6,IF(J490=7,$S$6,IF(J490=8,$T$6,0))))))))</f>
        <v>0</v>
      </c>
      <c r="AD490" s="16">
        <f>(K490*AB490)</f>
        <v>0</v>
      </c>
    </row>
    <row r="491" spans="1:30" ht="12.75" customHeight="1" x14ac:dyDescent="0.4">
      <c r="A491" s="79">
        <f t="shared" si="49"/>
        <v>480</v>
      </c>
      <c r="B491" s="27"/>
      <c r="C491" s="126"/>
      <c r="D491" s="127"/>
      <c r="E491" s="127"/>
      <c r="F491" s="128"/>
      <c r="G491" s="82"/>
      <c r="H491" s="27"/>
      <c r="I491" s="64">
        <f t="shared" si="46"/>
        <v>0</v>
      </c>
      <c r="J491" s="112"/>
      <c r="K491" s="33"/>
      <c r="L491" s="110"/>
      <c r="M491" s="15">
        <f>IF(OR(C491="VACANT",K491=0),0,(L491/AC491))</f>
        <v>0</v>
      </c>
      <c r="N491" s="23" t="str">
        <f t="shared" si="44"/>
        <v xml:space="preserve"> </v>
      </c>
      <c r="O491" s="24">
        <f t="shared" si="47"/>
        <v>0</v>
      </c>
      <c r="P491" s="28"/>
      <c r="Q491" s="28"/>
      <c r="R491" s="63">
        <f t="shared" si="48"/>
        <v>0</v>
      </c>
      <c r="S491" s="67" t="str">
        <f t="shared" si="45"/>
        <v/>
      </c>
      <c r="T491" s="25" t="str">
        <f>IF(R491&gt;0,IF(R491&gt;O491,"Fail",""),IF(F491="Vacant","",""))</f>
        <v/>
      </c>
      <c r="U491" s="85"/>
      <c r="V491" s="85"/>
      <c r="W491" s="85"/>
      <c r="X491" s="70"/>
      <c r="Y491" s="214"/>
      <c r="AA491" s="71">
        <f>IF(I491=1.5,$M$7,IF(I491=2.5,$N$7,IF(I491=3.5,$O$7,IF(I491=4.5,$P$7,IF(I491=5.5,$Q$7,IF(I491=6.5,$R$7,IF(I491=7.5,$S$7,IF(I491=8.5,$T$7,0))))))))</f>
        <v>0</v>
      </c>
      <c r="AB491" s="18">
        <f>IF(I491=1,$M$6,IF(I491=2,$N$6,IF(I491=3,$O$6,IF(I491=4,$P$6,IF(I491=5,$Q$6,IF(I491=6,$R$6,IF(I491=7,$S$6,IF(I491=8,$T$6,AA491))))))))</f>
        <v>0</v>
      </c>
      <c r="AC491" s="16">
        <f>IF(J491=1,$M$6,IF(J491=2,$N$6,IF(J491=3,$O$6,IF(J491=4,$P$6,IF(J491=5,$Q$6,IF(J491=6,$R$6,IF(J491=7,$S$6,IF(J491=8,$T$6,0))))))))</f>
        <v>0</v>
      </c>
      <c r="AD491" s="16">
        <f>(K491*AB491)</f>
        <v>0</v>
      </c>
    </row>
    <row r="492" spans="1:30" ht="12.75" customHeight="1" x14ac:dyDescent="0.4">
      <c r="A492" s="79">
        <f t="shared" si="49"/>
        <v>481</v>
      </c>
      <c r="B492" s="27"/>
      <c r="C492" s="126"/>
      <c r="D492" s="127"/>
      <c r="E492" s="127"/>
      <c r="F492" s="128"/>
      <c r="G492" s="82"/>
      <c r="H492" s="27"/>
      <c r="I492" s="64">
        <f t="shared" si="46"/>
        <v>0</v>
      </c>
      <c r="J492" s="112"/>
      <c r="K492" s="33"/>
      <c r="L492" s="110"/>
      <c r="M492" s="15">
        <f>IF(OR(C492="VACANT",K492=0),0,(L492/AC492))</f>
        <v>0</v>
      </c>
      <c r="N492" s="23" t="str">
        <f t="shared" si="44"/>
        <v xml:space="preserve"> </v>
      </c>
      <c r="O492" s="24">
        <f t="shared" si="47"/>
        <v>0</v>
      </c>
      <c r="P492" s="28"/>
      <c r="Q492" s="28"/>
      <c r="R492" s="63">
        <f t="shared" si="48"/>
        <v>0</v>
      </c>
      <c r="S492" s="67" t="str">
        <f t="shared" si="45"/>
        <v/>
      </c>
      <c r="T492" s="25" t="str">
        <f>IF(R492&gt;0,IF(R492&gt;O492,"Fail",""),IF(F492="Vacant","",""))</f>
        <v/>
      </c>
      <c r="U492" s="85"/>
      <c r="V492" s="85"/>
      <c r="W492" s="85"/>
      <c r="X492" s="70"/>
      <c r="Y492" s="214"/>
      <c r="AA492" s="71">
        <f>IF(I492=1.5,$M$7,IF(I492=2.5,$N$7,IF(I492=3.5,$O$7,IF(I492=4.5,$P$7,IF(I492=5.5,$Q$7,IF(I492=6.5,$R$7,IF(I492=7.5,$S$7,IF(I492=8.5,$T$7,0))))))))</f>
        <v>0</v>
      </c>
      <c r="AB492" s="18">
        <f>IF(I492=1,$M$6,IF(I492=2,$N$6,IF(I492=3,$O$6,IF(I492=4,$P$6,IF(I492=5,$Q$6,IF(I492=6,$R$6,IF(I492=7,$S$6,IF(I492=8,$T$6,AA492))))))))</f>
        <v>0</v>
      </c>
      <c r="AC492" s="16">
        <f>IF(J492=1,$M$6,IF(J492=2,$N$6,IF(J492=3,$O$6,IF(J492=4,$P$6,IF(J492=5,$Q$6,IF(J492=6,$R$6,IF(J492=7,$S$6,IF(J492=8,$T$6,0))))))))</f>
        <v>0</v>
      </c>
      <c r="AD492" s="16">
        <f>(K492*AB492)</f>
        <v>0</v>
      </c>
    </row>
    <row r="493" spans="1:30" ht="12.75" customHeight="1" x14ac:dyDescent="0.4">
      <c r="A493" s="79">
        <f t="shared" si="49"/>
        <v>482</v>
      </c>
      <c r="B493" s="27"/>
      <c r="C493" s="126"/>
      <c r="D493" s="127"/>
      <c r="E493" s="127"/>
      <c r="F493" s="128"/>
      <c r="G493" s="82"/>
      <c r="H493" s="27"/>
      <c r="I493" s="64">
        <f t="shared" si="46"/>
        <v>0</v>
      </c>
      <c r="J493" s="112"/>
      <c r="K493" s="33"/>
      <c r="L493" s="110"/>
      <c r="M493" s="15">
        <f>IF(OR(C493="VACANT",K493=0),0,(L493/AC493))</f>
        <v>0</v>
      </c>
      <c r="N493" s="23" t="str">
        <f t="shared" si="44"/>
        <v xml:space="preserve"> </v>
      </c>
      <c r="O493" s="24">
        <f t="shared" si="47"/>
        <v>0</v>
      </c>
      <c r="P493" s="28"/>
      <c r="Q493" s="28"/>
      <c r="R493" s="63">
        <f t="shared" si="48"/>
        <v>0</v>
      </c>
      <c r="S493" s="67" t="str">
        <f t="shared" si="45"/>
        <v/>
      </c>
      <c r="T493" s="25" t="str">
        <f>IF(R493&gt;0,IF(R493&gt;O493,"Fail",""),IF(F493="Vacant","",""))</f>
        <v/>
      </c>
      <c r="U493" s="85"/>
      <c r="V493" s="85"/>
      <c r="W493" s="85"/>
      <c r="X493" s="70"/>
      <c r="Y493" s="214"/>
      <c r="AA493" s="71">
        <f>IF(I493=1.5,$M$7,IF(I493=2.5,$N$7,IF(I493=3.5,$O$7,IF(I493=4.5,$P$7,IF(I493=5.5,$Q$7,IF(I493=6.5,$R$7,IF(I493=7.5,$S$7,IF(I493=8.5,$T$7,0))))))))</f>
        <v>0</v>
      </c>
      <c r="AB493" s="18">
        <f>IF(I493=1,$M$6,IF(I493=2,$N$6,IF(I493=3,$O$6,IF(I493=4,$P$6,IF(I493=5,$Q$6,IF(I493=6,$R$6,IF(I493=7,$S$6,IF(I493=8,$T$6,AA493))))))))</f>
        <v>0</v>
      </c>
      <c r="AC493" s="16">
        <f>IF(J493=1,$M$6,IF(J493=2,$N$6,IF(J493=3,$O$6,IF(J493=4,$P$6,IF(J493=5,$Q$6,IF(J493=6,$R$6,IF(J493=7,$S$6,IF(J493=8,$T$6,0))))))))</f>
        <v>0</v>
      </c>
      <c r="AD493" s="16">
        <f>(K493*AB493)</f>
        <v>0</v>
      </c>
    </row>
    <row r="494" spans="1:30" ht="12.75" customHeight="1" x14ac:dyDescent="0.4">
      <c r="A494" s="79">
        <f t="shared" si="49"/>
        <v>483</v>
      </c>
      <c r="B494" s="27"/>
      <c r="C494" s="126"/>
      <c r="D494" s="127"/>
      <c r="E494" s="127"/>
      <c r="F494" s="128"/>
      <c r="G494" s="82"/>
      <c r="H494" s="27"/>
      <c r="I494" s="64">
        <f t="shared" si="46"/>
        <v>0</v>
      </c>
      <c r="J494" s="112"/>
      <c r="K494" s="33"/>
      <c r="L494" s="110"/>
      <c r="M494" s="15">
        <f>IF(OR(C494="VACANT",K494=0),0,(L494/AC494))</f>
        <v>0</v>
      </c>
      <c r="N494" s="23" t="str">
        <f t="shared" si="44"/>
        <v xml:space="preserve"> </v>
      </c>
      <c r="O494" s="24">
        <f t="shared" si="47"/>
        <v>0</v>
      </c>
      <c r="P494" s="28"/>
      <c r="Q494" s="28"/>
      <c r="R494" s="63">
        <f t="shared" si="48"/>
        <v>0</v>
      </c>
      <c r="S494" s="67" t="str">
        <f t="shared" si="45"/>
        <v/>
      </c>
      <c r="T494" s="25" t="str">
        <f>IF(R494&gt;0,IF(R494&gt;O494,"Fail",""),IF(F494="Vacant","",""))</f>
        <v/>
      </c>
      <c r="U494" s="85"/>
      <c r="V494" s="85"/>
      <c r="W494" s="85"/>
      <c r="X494" s="70"/>
      <c r="Y494" s="214"/>
      <c r="AA494" s="71">
        <f>IF(I494=1.5,$M$7,IF(I494=2.5,$N$7,IF(I494=3.5,$O$7,IF(I494=4.5,$P$7,IF(I494=5.5,$Q$7,IF(I494=6.5,$R$7,IF(I494=7.5,$S$7,IF(I494=8.5,$T$7,0))))))))</f>
        <v>0</v>
      </c>
      <c r="AB494" s="18">
        <f>IF(I494=1,$M$6,IF(I494=2,$N$6,IF(I494=3,$O$6,IF(I494=4,$P$6,IF(I494=5,$Q$6,IF(I494=6,$R$6,IF(I494=7,$S$6,IF(I494=8,$T$6,AA494))))))))</f>
        <v>0</v>
      </c>
      <c r="AC494" s="16">
        <f>IF(J494=1,$M$6,IF(J494=2,$N$6,IF(J494=3,$O$6,IF(J494=4,$P$6,IF(J494=5,$Q$6,IF(J494=6,$R$6,IF(J494=7,$S$6,IF(J494=8,$T$6,0))))))))</f>
        <v>0</v>
      </c>
      <c r="AD494" s="16">
        <f>(K494*AB494)</f>
        <v>0</v>
      </c>
    </row>
    <row r="495" spans="1:30" ht="12.75" customHeight="1" x14ac:dyDescent="0.4">
      <c r="A495" s="79">
        <f t="shared" si="49"/>
        <v>484</v>
      </c>
      <c r="B495" s="27"/>
      <c r="C495" s="126"/>
      <c r="D495" s="127"/>
      <c r="E495" s="127"/>
      <c r="F495" s="128"/>
      <c r="G495" s="82"/>
      <c r="H495" s="27"/>
      <c r="I495" s="64">
        <f t="shared" si="46"/>
        <v>0</v>
      </c>
      <c r="J495" s="112"/>
      <c r="K495" s="33"/>
      <c r="L495" s="110"/>
      <c r="M495" s="15">
        <f>IF(OR(C495="VACANT",K495=0),0,(L495/AC495))</f>
        <v>0</v>
      </c>
      <c r="N495" s="23" t="str">
        <f t="shared" si="44"/>
        <v xml:space="preserve"> </v>
      </c>
      <c r="O495" s="24">
        <f t="shared" si="47"/>
        <v>0</v>
      </c>
      <c r="P495" s="28"/>
      <c r="Q495" s="28"/>
      <c r="R495" s="63">
        <f t="shared" si="48"/>
        <v>0</v>
      </c>
      <c r="S495" s="67" t="str">
        <f t="shared" si="45"/>
        <v/>
      </c>
      <c r="T495" s="25" t="str">
        <f>IF(R495&gt;0,IF(R495&gt;O495,"Fail",""),IF(F495="Vacant","",""))</f>
        <v/>
      </c>
      <c r="U495" s="85"/>
      <c r="V495" s="85"/>
      <c r="W495" s="85"/>
      <c r="X495" s="70"/>
      <c r="Y495" s="214"/>
      <c r="AA495" s="71">
        <f>IF(I495=1.5,$M$7,IF(I495=2.5,$N$7,IF(I495=3.5,$O$7,IF(I495=4.5,$P$7,IF(I495=5.5,$Q$7,IF(I495=6.5,$R$7,IF(I495=7.5,$S$7,IF(I495=8.5,$T$7,0))))))))</f>
        <v>0</v>
      </c>
      <c r="AB495" s="18">
        <f>IF(I495=1,$M$6,IF(I495=2,$N$6,IF(I495=3,$O$6,IF(I495=4,$P$6,IF(I495=5,$Q$6,IF(I495=6,$R$6,IF(I495=7,$S$6,IF(I495=8,$T$6,AA495))))))))</f>
        <v>0</v>
      </c>
      <c r="AC495" s="16">
        <f>IF(J495=1,$M$6,IF(J495=2,$N$6,IF(J495=3,$O$6,IF(J495=4,$P$6,IF(J495=5,$Q$6,IF(J495=6,$R$6,IF(J495=7,$S$6,IF(J495=8,$T$6,0))))))))</f>
        <v>0</v>
      </c>
      <c r="AD495" s="16">
        <f>(K495*AB495)</f>
        <v>0</v>
      </c>
    </row>
    <row r="496" spans="1:30" ht="12.75" customHeight="1" x14ac:dyDescent="0.4">
      <c r="A496" s="79">
        <f t="shared" si="49"/>
        <v>485</v>
      </c>
      <c r="B496" s="27"/>
      <c r="C496" s="126"/>
      <c r="D496" s="127"/>
      <c r="E496" s="127"/>
      <c r="F496" s="128"/>
      <c r="G496" s="82"/>
      <c r="H496" s="27"/>
      <c r="I496" s="64">
        <f t="shared" si="46"/>
        <v>0</v>
      </c>
      <c r="J496" s="112"/>
      <c r="K496" s="33"/>
      <c r="L496" s="110"/>
      <c r="M496" s="15">
        <f>IF(OR(C496="VACANT",K496=0),0,(L496/AC496))</f>
        <v>0</v>
      </c>
      <c r="N496" s="23" t="str">
        <f t="shared" si="44"/>
        <v xml:space="preserve"> </v>
      </c>
      <c r="O496" s="24">
        <f t="shared" si="47"/>
        <v>0</v>
      </c>
      <c r="P496" s="28"/>
      <c r="Q496" s="28"/>
      <c r="R496" s="63">
        <f t="shared" si="48"/>
        <v>0</v>
      </c>
      <c r="S496" s="67" t="str">
        <f t="shared" si="45"/>
        <v/>
      </c>
      <c r="T496" s="25" t="str">
        <f>IF(R496&gt;0,IF(R496&gt;O496,"Fail",""),IF(F496="Vacant","",""))</f>
        <v/>
      </c>
      <c r="U496" s="85"/>
      <c r="V496" s="85"/>
      <c r="W496" s="85"/>
      <c r="X496" s="70"/>
      <c r="Y496" s="214"/>
      <c r="AA496" s="71">
        <f>IF(I496=1.5,$M$7,IF(I496=2.5,$N$7,IF(I496=3.5,$O$7,IF(I496=4.5,$P$7,IF(I496=5.5,$Q$7,IF(I496=6.5,$R$7,IF(I496=7.5,$S$7,IF(I496=8.5,$T$7,0))))))))</f>
        <v>0</v>
      </c>
      <c r="AB496" s="18">
        <f>IF(I496=1,$M$6,IF(I496=2,$N$6,IF(I496=3,$O$6,IF(I496=4,$P$6,IF(I496=5,$Q$6,IF(I496=6,$R$6,IF(I496=7,$S$6,IF(I496=8,$T$6,AA496))))))))</f>
        <v>0</v>
      </c>
      <c r="AC496" s="16">
        <f>IF(J496=1,$M$6,IF(J496=2,$N$6,IF(J496=3,$O$6,IF(J496=4,$P$6,IF(J496=5,$Q$6,IF(J496=6,$R$6,IF(J496=7,$S$6,IF(J496=8,$T$6,0))))))))</f>
        <v>0</v>
      </c>
      <c r="AD496" s="16">
        <f>(K496*AB496)</f>
        <v>0</v>
      </c>
    </row>
    <row r="497" spans="1:30" ht="12.75" customHeight="1" x14ac:dyDescent="0.4">
      <c r="A497" s="79">
        <f t="shared" si="49"/>
        <v>486</v>
      </c>
      <c r="B497" s="27"/>
      <c r="C497" s="126"/>
      <c r="D497" s="127"/>
      <c r="E497" s="127"/>
      <c r="F497" s="128"/>
      <c r="G497" s="82"/>
      <c r="H497" s="27"/>
      <c r="I497" s="64">
        <f t="shared" si="46"/>
        <v>0</v>
      </c>
      <c r="J497" s="112"/>
      <c r="K497" s="33"/>
      <c r="L497" s="110"/>
      <c r="M497" s="15">
        <f>IF(OR(C497="VACANT",K497=0),0,(L497/AC497))</f>
        <v>0</v>
      </c>
      <c r="N497" s="23" t="str">
        <f t="shared" si="44"/>
        <v xml:space="preserve"> </v>
      </c>
      <c r="O497" s="24">
        <f t="shared" si="47"/>
        <v>0</v>
      </c>
      <c r="P497" s="28"/>
      <c r="Q497" s="28"/>
      <c r="R497" s="63">
        <f t="shared" si="48"/>
        <v>0</v>
      </c>
      <c r="S497" s="67" t="str">
        <f t="shared" si="45"/>
        <v/>
      </c>
      <c r="T497" s="25" t="str">
        <f>IF(R497&gt;0,IF(R497&gt;O497,"Fail",""),IF(F497="Vacant","",""))</f>
        <v/>
      </c>
      <c r="U497" s="85"/>
      <c r="V497" s="85"/>
      <c r="W497" s="85"/>
      <c r="X497" s="70"/>
      <c r="Y497" s="214"/>
      <c r="AA497" s="71">
        <f>IF(I497=1.5,$M$7,IF(I497=2.5,$N$7,IF(I497=3.5,$O$7,IF(I497=4.5,$P$7,IF(I497=5.5,$Q$7,IF(I497=6.5,$R$7,IF(I497=7.5,$S$7,IF(I497=8.5,$T$7,0))))))))</f>
        <v>0</v>
      </c>
      <c r="AB497" s="18">
        <f>IF(I497=1,$M$6,IF(I497=2,$N$6,IF(I497=3,$O$6,IF(I497=4,$P$6,IF(I497=5,$Q$6,IF(I497=6,$R$6,IF(I497=7,$S$6,IF(I497=8,$T$6,AA497))))))))</f>
        <v>0</v>
      </c>
      <c r="AC497" s="16">
        <f>IF(J497=1,$M$6,IF(J497=2,$N$6,IF(J497=3,$O$6,IF(J497=4,$P$6,IF(J497=5,$Q$6,IF(J497=6,$R$6,IF(J497=7,$S$6,IF(J497=8,$T$6,0))))))))</f>
        <v>0</v>
      </c>
      <c r="AD497" s="16">
        <f>(K497*AB497)</f>
        <v>0</v>
      </c>
    </row>
    <row r="498" spans="1:30" ht="12.75" customHeight="1" x14ac:dyDescent="0.4">
      <c r="A498" s="79">
        <f t="shared" si="49"/>
        <v>487</v>
      </c>
      <c r="B498" s="27"/>
      <c r="C498" s="126"/>
      <c r="D498" s="127"/>
      <c r="E498" s="127"/>
      <c r="F498" s="128"/>
      <c r="G498" s="82"/>
      <c r="H498" s="27"/>
      <c r="I498" s="64">
        <f t="shared" si="46"/>
        <v>0</v>
      </c>
      <c r="J498" s="112"/>
      <c r="K498" s="33"/>
      <c r="L498" s="110"/>
      <c r="M498" s="15">
        <f>IF(OR(C498="VACANT",K498=0),0,(L498/AC498))</f>
        <v>0</v>
      </c>
      <c r="N498" s="23" t="str">
        <f t="shared" si="44"/>
        <v xml:space="preserve"> </v>
      </c>
      <c r="O498" s="24">
        <f t="shared" si="47"/>
        <v>0</v>
      </c>
      <c r="P498" s="28"/>
      <c r="Q498" s="28"/>
      <c r="R498" s="63">
        <f t="shared" si="48"/>
        <v>0</v>
      </c>
      <c r="S498" s="67" t="str">
        <f t="shared" si="45"/>
        <v/>
      </c>
      <c r="T498" s="25" t="str">
        <f>IF(R498&gt;0,IF(R498&gt;O498,"Fail",""),IF(F498="Vacant","",""))</f>
        <v/>
      </c>
      <c r="U498" s="85"/>
      <c r="V498" s="85"/>
      <c r="W498" s="85"/>
      <c r="X498" s="70"/>
      <c r="Y498" s="214"/>
      <c r="AA498" s="71">
        <f>IF(I498=1.5,$M$7,IF(I498=2.5,$N$7,IF(I498=3.5,$O$7,IF(I498=4.5,$P$7,IF(I498=5.5,$Q$7,IF(I498=6.5,$R$7,IF(I498=7.5,$S$7,IF(I498=8.5,$T$7,0))))))))</f>
        <v>0</v>
      </c>
      <c r="AB498" s="18">
        <f>IF(I498=1,$M$6,IF(I498=2,$N$6,IF(I498=3,$O$6,IF(I498=4,$P$6,IF(I498=5,$Q$6,IF(I498=6,$R$6,IF(I498=7,$S$6,IF(I498=8,$T$6,AA498))))))))</f>
        <v>0</v>
      </c>
      <c r="AC498" s="16">
        <f>IF(J498=1,$M$6,IF(J498=2,$N$6,IF(J498=3,$O$6,IF(J498=4,$P$6,IF(J498=5,$Q$6,IF(J498=6,$R$6,IF(J498=7,$S$6,IF(J498=8,$T$6,0))))))))</f>
        <v>0</v>
      </c>
      <c r="AD498" s="16">
        <f>(K498*AB498)</f>
        <v>0</v>
      </c>
    </row>
    <row r="499" spans="1:30" ht="12.75" customHeight="1" x14ac:dyDescent="0.4">
      <c r="A499" s="79">
        <f t="shared" si="49"/>
        <v>488</v>
      </c>
      <c r="B499" s="27"/>
      <c r="C499" s="126"/>
      <c r="D499" s="127"/>
      <c r="E499" s="127"/>
      <c r="F499" s="128"/>
      <c r="G499" s="82"/>
      <c r="H499" s="27"/>
      <c r="I499" s="64">
        <f t="shared" si="46"/>
        <v>0</v>
      </c>
      <c r="J499" s="112"/>
      <c r="K499" s="33"/>
      <c r="L499" s="110"/>
      <c r="M499" s="15">
        <f>IF(OR(C499="VACANT",K499=0),0,(L499/AC499))</f>
        <v>0</v>
      </c>
      <c r="N499" s="23" t="str">
        <f t="shared" si="44"/>
        <v xml:space="preserve"> </v>
      </c>
      <c r="O499" s="24">
        <f t="shared" si="47"/>
        <v>0</v>
      </c>
      <c r="P499" s="28"/>
      <c r="Q499" s="28"/>
      <c r="R499" s="63">
        <f t="shared" si="48"/>
        <v>0</v>
      </c>
      <c r="S499" s="67" t="str">
        <f t="shared" si="45"/>
        <v/>
      </c>
      <c r="T499" s="25" t="str">
        <f>IF(R499&gt;0,IF(R499&gt;O499,"Fail",""),IF(F499="Vacant","",""))</f>
        <v/>
      </c>
      <c r="U499" s="85"/>
      <c r="V499" s="85"/>
      <c r="W499" s="85"/>
      <c r="X499" s="70"/>
      <c r="Y499" s="214"/>
      <c r="AA499" s="71">
        <f>IF(I499=1.5,$M$7,IF(I499=2.5,$N$7,IF(I499=3.5,$O$7,IF(I499=4.5,$P$7,IF(I499=5.5,$Q$7,IF(I499=6.5,$R$7,IF(I499=7.5,$S$7,IF(I499=8.5,$T$7,0))))))))</f>
        <v>0</v>
      </c>
      <c r="AB499" s="18">
        <f>IF(I499=1,$M$6,IF(I499=2,$N$6,IF(I499=3,$O$6,IF(I499=4,$P$6,IF(I499=5,$Q$6,IF(I499=6,$R$6,IF(I499=7,$S$6,IF(I499=8,$T$6,AA499))))))))</f>
        <v>0</v>
      </c>
      <c r="AC499" s="16">
        <f>IF(J499=1,$M$6,IF(J499=2,$N$6,IF(J499=3,$O$6,IF(J499=4,$P$6,IF(J499=5,$Q$6,IF(J499=6,$R$6,IF(J499=7,$S$6,IF(J499=8,$T$6,0))))))))</f>
        <v>0</v>
      </c>
      <c r="AD499" s="16">
        <f>(K499*AB499)</f>
        <v>0</v>
      </c>
    </row>
    <row r="500" spans="1:30" ht="12.75" customHeight="1" x14ac:dyDescent="0.4">
      <c r="A500" s="79">
        <f t="shared" si="49"/>
        <v>489</v>
      </c>
      <c r="B500" s="27"/>
      <c r="C500" s="126"/>
      <c r="D500" s="127"/>
      <c r="E500" s="127"/>
      <c r="F500" s="128"/>
      <c r="G500" s="82"/>
      <c r="H500" s="27"/>
      <c r="I500" s="64">
        <f t="shared" si="46"/>
        <v>0</v>
      </c>
      <c r="J500" s="112"/>
      <c r="K500" s="33"/>
      <c r="L500" s="110"/>
      <c r="M500" s="15">
        <f>IF(OR(C500="VACANT",K500=0),0,(L500/AC500))</f>
        <v>0</v>
      </c>
      <c r="N500" s="23" t="str">
        <f t="shared" si="44"/>
        <v xml:space="preserve"> </v>
      </c>
      <c r="O500" s="24">
        <f t="shared" si="47"/>
        <v>0</v>
      </c>
      <c r="P500" s="28"/>
      <c r="Q500" s="28"/>
      <c r="R500" s="63">
        <f t="shared" si="48"/>
        <v>0</v>
      </c>
      <c r="S500" s="67" t="str">
        <f t="shared" si="45"/>
        <v/>
      </c>
      <c r="T500" s="25" t="str">
        <f>IF(R500&gt;0,IF(R500&gt;O500,"Fail",""),IF(F500="Vacant","",""))</f>
        <v/>
      </c>
      <c r="U500" s="85"/>
      <c r="V500" s="85"/>
      <c r="W500" s="85"/>
      <c r="X500" s="70"/>
      <c r="Y500" s="214"/>
      <c r="AA500" s="71">
        <f>IF(I500=1.5,$M$7,IF(I500=2.5,$N$7,IF(I500=3.5,$O$7,IF(I500=4.5,$P$7,IF(I500=5.5,$Q$7,IF(I500=6.5,$R$7,IF(I500=7.5,$S$7,IF(I500=8.5,$T$7,0))))))))</f>
        <v>0</v>
      </c>
      <c r="AB500" s="18">
        <f>IF(I500=1,$M$6,IF(I500=2,$N$6,IF(I500=3,$O$6,IF(I500=4,$P$6,IF(I500=5,$Q$6,IF(I500=6,$R$6,IF(I500=7,$S$6,IF(I500=8,$T$6,AA500))))))))</f>
        <v>0</v>
      </c>
      <c r="AC500" s="16">
        <f>IF(J500=1,$M$6,IF(J500=2,$N$6,IF(J500=3,$O$6,IF(J500=4,$P$6,IF(J500=5,$Q$6,IF(J500=6,$R$6,IF(J500=7,$S$6,IF(J500=8,$T$6,0))))))))</f>
        <v>0</v>
      </c>
      <c r="AD500" s="16">
        <f>(K500*AB500)</f>
        <v>0</v>
      </c>
    </row>
    <row r="501" spans="1:30" ht="12.75" customHeight="1" x14ac:dyDescent="0.4">
      <c r="A501" s="79">
        <f t="shared" si="49"/>
        <v>490</v>
      </c>
      <c r="B501" s="27"/>
      <c r="C501" s="126"/>
      <c r="D501" s="127"/>
      <c r="E501" s="127"/>
      <c r="F501" s="128"/>
      <c r="G501" s="82"/>
      <c r="H501" s="27"/>
      <c r="I501" s="64">
        <f t="shared" si="46"/>
        <v>0</v>
      </c>
      <c r="J501" s="112"/>
      <c r="K501" s="33"/>
      <c r="L501" s="110"/>
      <c r="M501" s="15">
        <f>IF(OR(C501="VACANT",K501=0),0,(L501/AC501))</f>
        <v>0</v>
      </c>
      <c r="N501" s="23" t="str">
        <f t="shared" si="44"/>
        <v xml:space="preserve"> </v>
      </c>
      <c r="O501" s="24">
        <f t="shared" si="47"/>
        <v>0</v>
      </c>
      <c r="P501" s="28"/>
      <c r="Q501" s="28"/>
      <c r="R501" s="63">
        <f t="shared" si="48"/>
        <v>0</v>
      </c>
      <c r="S501" s="67" t="str">
        <f t="shared" si="45"/>
        <v/>
      </c>
      <c r="T501" s="25" t="str">
        <f>IF(R501&gt;0,IF(R501&gt;O501,"Fail",""),IF(F501="Vacant","",""))</f>
        <v/>
      </c>
      <c r="U501" s="85"/>
      <c r="V501" s="85"/>
      <c r="W501" s="85"/>
      <c r="X501" s="70"/>
      <c r="Y501" s="214"/>
      <c r="AA501" s="71">
        <f>IF(I501=1.5,$M$7,IF(I501=2.5,$N$7,IF(I501=3.5,$O$7,IF(I501=4.5,$P$7,IF(I501=5.5,$Q$7,IF(I501=6.5,$R$7,IF(I501=7.5,$S$7,IF(I501=8.5,$T$7,0))))))))</f>
        <v>0</v>
      </c>
      <c r="AB501" s="18">
        <f>IF(I501=1,$M$6,IF(I501=2,$N$6,IF(I501=3,$O$6,IF(I501=4,$P$6,IF(I501=5,$Q$6,IF(I501=6,$R$6,IF(I501=7,$S$6,IF(I501=8,$T$6,AA501))))))))</f>
        <v>0</v>
      </c>
      <c r="AC501" s="16">
        <f>IF(J501=1,$M$6,IF(J501=2,$N$6,IF(J501=3,$O$6,IF(J501=4,$P$6,IF(J501=5,$Q$6,IF(J501=6,$R$6,IF(J501=7,$S$6,IF(J501=8,$T$6,0))))))))</f>
        <v>0</v>
      </c>
      <c r="AD501" s="16">
        <f>(K501*AB501)</f>
        <v>0</v>
      </c>
    </row>
    <row r="502" spans="1:30" ht="12.75" customHeight="1" x14ac:dyDescent="0.4">
      <c r="A502" s="79">
        <f t="shared" si="49"/>
        <v>491</v>
      </c>
      <c r="B502" s="27"/>
      <c r="C502" s="126"/>
      <c r="D502" s="127"/>
      <c r="E502" s="127"/>
      <c r="F502" s="128"/>
      <c r="G502" s="82"/>
      <c r="H502" s="27"/>
      <c r="I502" s="64">
        <f t="shared" si="46"/>
        <v>0</v>
      </c>
      <c r="J502" s="112"/>
      <c r="K502" s="33"/>
      <c r="L502" s="110"/>
      <c r="M502" s="15">
        <f>IF(OR(C502="VACANT",K502=0),0,(L502/AC502))</f>
        <v>0</v>
      </c>
      <c r="N502" s="23" t="str">
        <f t="shared" si="44"/>
        <v xml:space="preserve"> </v>
      </c>
      <c r="O502" s="24">
        <f t="shared" si="47"/>
        <v>0</v>
      </c>
      <c r="P502" s="28"/>
      <c r="Q502" s="28"/>
      <c r="R502" s="63">
        <f t="shared" si="48"/>
        <v>0</v>
      </c>
      <c r="S502" s="67" t="str">
        <f t="shared" si="45"/>
        <v/>
      </c>
      <c r="T502" s="25" t="str">
        <f>IF(R502&gt;0,IF(R502&gt;O502,"Fail",""),IF(F502="Vacant","",""))</f>
        <v/>
      </c>
      <c r="U502" s="85"/>
      <c r="V502" s="85"/>
      <c r="W502" s="85"/>
      <c r="X502" s="70"/>
      <c r="Y502" s="214"/>
      <c r="AA502" s="71">
        <f>IF(I502=1.5,$M$7,IF(I502=2.5,$N$7,IF(I502=3.5,$O$7,IF(I502=4.5,$P$7,IF(I502=5.5,$Q$7,IF(I502=6.5,$R$7,IF(I502=7.5,$S$7,IF(I502=8.5,$T$7,0))))))))</f>
        <v>0</v>
      </c>
      <c r="AB502" s="18">
        <f>IF(I502=1,$M$6,IF(I502=2,$N$6,IF(I502=3,$O$6,IF(I502=4,$P$6,IF(I502=5,$Q$6,IF(I502=6,$R$6,IF(I502=7,$S$6,IF(I502=8,$T$6,AA502))))))))</f>
        <v>0</v>
      </c>
      <c r="AC502" s="16">
        <f>IF(J502=1,$M$6,IF(J502=2,$N$6,IF(J502=3,$O$6,IF(J502=4,$P$6,IF(J502=5,$Q$6,IF(J502=6,$R$6,IF(J502=7,$S$6,IF(J502=8,$T$6,0))))))))</f>
        <v>0</v>
      </c>
      <c r="AD502" s="16">
        <f>(K502*AB502)</f>
        <v>0</v>
      </c>
    </row>
    <row r="503" spans="1:30" ht="12.75" customHeight="1" x14ac:dyDescent="0.4">
      <c r="A503" s="79">
        <f t="shared" si="49"/>
        <v>492</v>
      </c>
      <c r="B503" s="27"/>
      <c r="C503" s="126"/>
      <c r="D503" s="127"/>
      <c r="E503" s="127"/>
      <c r="F503" s="128"/>
      <c r="G503" s="82"/>
      <c r="H503" s="27"/>
      <c r="I503" s="64">
        <f t="shared" si="46"/>
        <v>0</v>
      </c>
      <c r="J503" s="112"/>
      <c r="K503" s="33"/>
      <c r="L503" s="110"/>
      <c r="M503" s="15">
        <f>IF(OR(C503="VACANT",K503=0),0,(L503/AC503))</f>
        <v>0</v>
      </c>
      <c r="N503" s="23" t="str">
        <f t="shared" si="44"/>
        <v xml:space="preserve"> </v>
      </c>
      <c r="O503" s="24">
        <f t="shared" si="47"/>
        <v>0</v>
      </c>
      <c r="P503" s="28"/>
      <c r="Q503" s="28"/>
      <c r="R503" s="63">
        <f t="shared" si="48"/>
        <v>0</v>
      </c>
      <c r="S503" s="67" t="str">
        <f t="shared" si="45"/>
        <v/>
      </c>
      <c r="T503" s="25" t="str">
        <f>IF(R503&gt;0,IF(R503&gt;O503,"Fail",""),IF(F503="Vacant","",""))</f>
        <v/>
      </c>
      <c r="U503" s="85"/>
      <c r="V503" s="85"/>
      <c r="W503" s="85"/>
      <c r="X503" s="70"/>
      <c r="Y503" s="214"/>
      <c r="AA503" s="71">
        <f>IF(I503=1.5,$M$7,IF(I503=2.5,$N$7,IF(I503=3.5,$O$7,IF(I503=4.5,$P$7,IF(I503=5.5,$Q$7,IF(I503=6.5,$R$7,IF(I503=7.5,$S$7,IF(I503=8.5,$T$7,0))))))))</f>
        <v>0</v>
      </c>
      <c r="AB503" s="18">
        <f>IF(I503=1,$M$6,IF(I503=2,$N$6,IF(I503=3,$O$6,IF(I503=4,$P$6,IF(I503=5,$Q$6,IF(I503=6,$R$6,IF(I503=7,$S$6,IF(I503=8,$T$6,AA503))))))))</f>
        <v>0</v>
      </c>
      <c r="AC503" s="16">
        <f>IF(J503=1,$M$6,IF(J503=2,$N$6,IF(J503=3,$O$6,IF(J503=4,$P$6,IF(J503=5,$Q$6,IF(J503=6,$R$6,IF(J503=7,$S$6,IF(J503=8,$T$6,0))))))))</f>
        <v>0</v>
      </c>
      <c r="AD503" s="16">
        <f>(K503*AB503)</f>
        <v>0</v>
      </c>
    </row>
    <row r="504" spans="1:30" ht="12.75" customHeight="1" x14ac:dyDescent="0.4">
      <c r="A504" s="79">
        <f t="shared" si="49"/>
        <v>493</v>
      </c>
      <c r="B504" s="27"/>
      <c r="C504" s="126"/>
      <c r="D504" s="127"/>
      <c r="E504" s="127"/>
      <c r="F504" s="128"/>
      <c r="G504" s="82"/>
      <c r="H504" s="27"/>
      <c r="I504" s="64">
        <f t="shared" si="46"/>
        <v>0</v>
      </c>
      <c r="J504" s="112"/>
      <c r="K504" s="33"/>
      <c r="L504" s="110"/>
      <c r="M504" s="15">
        <f>IF(OR(C504="VACANT",K504=0),0,(L504/AC504))</f>
        <v>0</v>
      </c>
      <c r="N504" s="23" t="str">
        <f t="shared" si="44"/>
        <v xml:space="preserve"> </v>
      </c>
      <c r="O504" s="24">
        <f t="shared" si="47"/>
        <v>0</v>
      </c>
      <c r="P504" s="28"/>
      <c r="Q504" s="28"/>
      <c r="R504" s="63">
        <f t="shared" si="48"/>
        <v>0</v>
      </c>
      <c r="S504" s="67" t="str">
        <f t="shared" si="45"/>
        <v/>
      </c>
      <c r="T504" s="25" t="str">
        <f>IF(R504&gt;0,IF(R504&gt;O504,"Fail",""),IF(F504="Vacant","",""))</f>
        <v/>
      </c>
      <c r="U504" s="85"/>
      <c r="V504" s="85"/>
      <c r="W504" s="85"/>
      <c r="X504" s="70"/>
      <c r="Y504" s="214"/>
      <c r="AA504" s="71">
        <f>IF(I504=1.5,$M$7,IF(I504=2.5,$N$7,IF(I504=3.5,$O$7,IF(I504=4.5,$P$7,IF(I504=5.5,$Q$7,IF(I504=6.5,$R$7,IF(I504=7.5,$S$7,IF(I504=8.5,$T$7,0))))))))</f>
        <v>0</v>
      </c>
      <c r="AB504" s="18">
        <f>IF(I504=1,$M$6,IF(I504=2,$N$6,IF(I504=3,$O$6,IF(I504=4,$P$6,IF(I504=5,$Q$6,IF(I504=6,$R$6,IF(I504=7,$S$6,IF(I504=8,$T$6,AA504))))))))</f>
        <v>0</v>
      </c>
      <c r="AC504" s="16">
        <f>IF(J504=1,$M$6,IF(J504=2,$N$6,IF(J504=3,$O$6,IF(J504=4,$P$6,IF(J504=5,$Q$6,IF(J504=6,$R$6,IF(J504=7,$S$6,IF(J504=8,$T$6,0))))))))</f>
        <v>0</v>
      </c>
      <c r="AD504" s="16">
        <f>(K504*AB504)</f>
        <v>0</v>
      </c>
    </row>
    <row r="505" spans="1:30" ht="12.75" customHeight="1" x14ac:dyDescent="0.4">
      <c r="A505" s="79">
        <f t="shared" si="49"/>
        <v>494</v>
      </c>
      <c r="B505" s="27"/>
      <c r="C505" s="126"/>
      <c r="D505" s="127"/>
      <c r="E505" s="127"/>
      <c r="F505" s="128"/>
      <c r="G505" s="82"/>
      <c r="H505" s="27"/>
      <c r="I505" s="64">
        <f t="shared" si="46"/>
        <v>0</v>
      </c>
      <c r="J505" s="112"/>
      <c r="K505" s="33"/>
      <c r="L505" s="110"/>
      <c r="M505" s="15">
        <f>IF(OR(C505="VACANT",K505=0),0,(L505/AC505))</f>
        <v>0</v>
      </c>
      <c r="N505" s="23" t="str">
        <f t="shared" si="44"/>
        <v xml:space="preserve"> </v>
      </c>
      <c r="O505" s="24">
        <f t="shared" si="47"/>
        <v>0</v>
      </c>
      <c r="P505" s="28"/>
      <c r="Q505" s="28"/>
      <c r="R505" s="63">
        <f t="shared" si="48"/>
        <v>0</v>
      </c>
      <c r="S505" s="67" t="str">
        <f t="shared" si="45"/>
        <v/>
      </c>
      <c r="T505" s="25" t="str">
        <f>IF(R505&gt;0,IF(R505&gt;O505,"Fail",""),IF(F505="Vacant","",""))</f>
        <v/>
      </c>
      <c r="U505" s="85"/>
      <c r="V505" s="85"/>
      <c r="W505" s="85"/>
      <c r="X505" s="70"/>
      <c r="Y505" s="214"/>
      <c r="AA505" s="71">
        <f>IF(I505=1.5,$M$7,IF(I505=2.5,$N$7,IF(I505=3.5,$O$7,IF(I505=4.5,$P$7,IF(I505=5.5,$Q$7,IF(I505=6.5,$R$7,IF(I505=7.5,$S$7,IF(I505=8.5,$T$7,0))))))))</f>
        <v>0</v>
      </c>
      <c r="AB505" s="18">
        <f>IF(I505=1,$M$6,IF(I505=2,$N$6,IF(I505=3,$O$6,IF(I505=4,$P$6,IF(I505=5,$Q$6,IF(I505=6,$R$6,IF(I505=7,$S$6,IF(I505=8,$T$6,AA505))))))))</f>
        <v>0</v>
      </c>
      <c r="AC505" s="16">
        <f>IF(J505=1,$M$6,IF(J505=2,$N$6,IF(J505=3,$O$6,IF(J505=4,$P$6,IF(J505=5,$Q$6,IF(J505=6,$R$6,IF(J505=7,$S$6,IF(J505=8,$T$6,0))))))))</f>
        <v>0</v>
      </c>
      <c r="AD505" s="16">
        <f>(K505*AB505)</f>
        <v>0</v>
      </c>
    </row>
    <row r="506" spans="1:30" ht="12.75" customHeight="1" x14ac:dyDescent="0.4">
      <c r="A506" s="79">
        <f t="shared" si="49"/>
        <v>495</v>
      </c>
      <c r="B506" s="27"/>
      <c r="C506" s="126"/>
      <c r="D506" s="127"/>
      <c r="E506" s="127"/>
      <c r="F506" s="128"/>
      <c r="G506" s="82"/>
      <c r="H506" s="27"/>
      <c r="I506" s="64">
        <f t="shared" si="46"/>
        <v>0</v>
      </c>
      <c r="J506" s="112"/>
      <c r="K506" s="33"/>
      <c r="L506" s="110"/>
      <c r="M506" s="15">
        <f>IF(OR(C506="VACANT",K506=0),0,(L506/AC506))</f>
        <v>0</v>
      </c>
      <c r="N506" s="23" t="str">
        <f t="shared" si="44"/>
        <v xml:space="preserve"> </v>
      </c>
      <c r="O506" s="24">
        <f t="shared" si="47"/>
        <v>0</v>
      </c>
      <c r="P506" s="28"/>
      <c r="Q506" s="28"/>
      <c r="R506" s="63">
        <f t="shared" si="48"/>
        <v>0</v>
      </c>
      <c r="S506" s="67" t="str">
        <f t="shared" si="45"/>
        <v/>
      </c>
      <c r="T506" s="25" t="str">
        <f>IF(R506&gt;0,IF(R506&gt;O506,"Fail",""),IF(F506="Vacant","",""))</f>
        <v/>
      </c>
      <c r="U506" s="85"/>
      <c r="V506" s="85"/>
      <c r="W506" s="85"/>
      <c r="X506" s="70"/>
      <c r="Y506" s="214"/>
      <c r="AA506" s="71">
        <f>IF(I506=1.5,$M$7,IF(I506=2.5,$N$7,IF(I506=3.5,$O$7,IF(I506=4.5,$P$7,IF(I506=5.5,$Q$7,IF(I506=6.5,$R$7,IF(I506=7.5,$S$7,IF(I506=8.5,$T$7,0))))))))</f>
        <v>0</v>
      </c>
      <c r="AB506" s="18">
        <f>IF(I506=1,$M$6,IF(I506=2,$N$6,IF(I506=3,$O$6,IF(I506=4,$P$6,IF(I506=5,$Q$6,IF(I506=6,$R$6,IF(I506=7,$S$6,IF(I506=8,$T$6,AA506))))))))</f>
        <v>0</v>
      </c>
      <c r="AC506" s="16">
        <f>IF(J506=1,$M$6,IF(J506=2,$N$6,IF(J506=3,$O$6,IF(J506=4,$P$6,IF(J506=5,$Q$6,IF(J506=6,$R$6,IF(J506=7,$S$6,IF(J506=8,$T$6,0))))))))</f>
        <v>0</v>
      </c>
      <c r="AD506" s="16">
        <f>(K506*AB506)</f>
        <v>0</v>
      </c>
    </row>
    <row r="507" spans="1:30" ht="12.75" customHeight="1" x14ac:dyDescent="0.4">
      <c r="A507" s="79">
        <f t="shared" si="49"/>
        <v>496</v>
      </c>
      <c r="B507" s="27"/>
      <c r="C507" s="126"/>
      <c r="D507" s="127"/>
      <c r="E507" s="127"/>
      <c r="F507" s="128"/>
      <c r="G507" s="82"/>
      <c r="H507" s="27"/>
      <c r="I507" s="64">
        <f t="shared" si="46"/>
        <v>0</v>
      </c>
      <c r="J507" s="112"/>
      <c r="K507" s="33"/>
      <c r="L507" s="110"/>
      <c r="M507" s="15">
        <f>IF(OR(C507="VACANT",K507=0),0,(L507/AC507))</f>
        <v>0</v>
      </c>
      <c r="N507" s="23" t="str">
        <f t="shared" si="44"/>
        <v xml:space="preserve"> </v>
      </c>
      <c r="O507" s="24">
        <f t="shared" si="47"/>
        <v>0</v>
      </c>
      <c r="P507" s="28"/>
      <c r="Q507" s="28"/>
      <c r="R507" s="63">
        <f t="shared" si="48"/>
        <v>0</v>
      </c>
      <c r="S507" s="67" t="str">
        <f t="shared" si="45"/>
        <v/>
      </c>
      <c r="T507" s="25" t="str">
        <f>IF(R507&gt;0,IF(R507&gt;O507,"Fail",""),IF(F507="Vacant","",""))</f>
        <v/>
      </c>
      <c r="U507" s="85"/>
      <c r="V507" s="85"/>
      <c r="W507" s="85"/>
      <c r="X507" s="70"/>
      <c r="Y507" s="214"/>
      <c r="AA507" s="71">
        <f>IF(I507=1.5,$M$7,IF(I507=2.5,$N$7,IF(I507=3.5,$O$7,IF(I507=4.5,$P$7,IF(I507=5.5,$Q$7,IF(I507=6.5,$R$7,IF(I507=7.5,$S$7,IF(I507=8.5,$T$7,0))))))))</f>
        <v>0</v>
      </c>
      <c r="AB507" s="18">
        <f>IF(I507=1,$M$6,IF(I507=2,$N$6,IF(I507=3,$O$6,IF(I507=4,$P$6,IF(I507=5,$Q$6,IF(I507=6,$R$6,IF(I507=7,$S$6,IF(I507=8,$T$6,AA507))))))))</f>
        <v>0</v>
      </c>
      <c r="AC507" s="16">
        <f>IF(J507=1,$M$6,IF(J507=2,$N$6,IF(J507=3,$O$6,IF(J507=4,$P$6,IF(J507=5,$Q$6,IF(J507=6,$R$6,IF(J507=7,$S$6,IF(J507=8,$T$6,0))))))))</f>
        <v>0</v>
      </c>
      <c r="AD507" s="16">
        <f>(K507*AB507)</f>
        <v>0</v>
      </c>
    </row>
    <row r="508" spans="1:30" ht="12.75" customHeight="1" x14ac:dyDescent="0.4">
      <c r="A508" s="79">
        <f t="shared" si="49"/>
        <v>497</v>
      </c>
      <c r="B508" s="27"/>
      <c r="C508" s="126"/>
      <c r="D508" s="127"/>
      <c r="E508" s="127"/>
      <c r="F508" s="128"/>
      <c r="G508" s="82"/>
      <c r="H508" s="27"/>
      <c r="I508" s="64">
        <f t="shared" si="46"/>
        <v>0</v>
      </c>
      <c r="J508" s="112"/>
      <c r="K508" s="33"/>
      <c r="L508" s="110"/>
      <c r="M508" s="15">
        <f>IF(OR(C508="VACANT",K508=0),0,(L508/AC508))</f>
        <v>0</v>
      </c>
      <c r="N508" s="23" t="str">
        <f t="shared" si="44"/>
        <v xml:space="preserve"> </v>
      </c>
      <c r="O508" s="24">
        <f t="shared" si="47"/>
        <v>0</v>
      </c>
      <c r="P508" s="28"/>
      <c r="Q508" s="28"/>
      <c r="R508" s="63">
        <f t="shared" si="48"/>
        <v>0</v>
      </c>
      <c r="S508" s="67" t="str">
        <f t="shared" si="45"/>
        <v/>
      </c>
      <c r="T508" s="25" t="str">
        <f>IF(R508&gt;0,IF(R508&gt;O508,"Fail",""),IF(F508="Vacant","",""))</f>
        <v/>
      </c>
      <c r="U508" s="85"/>
      <c r="V508" s="85"/>
      <c r="W508" s="85"/>
      <c r="X508" s="70"/>
      <c r="Y508" s="214"/>
      <c r="AA508" s="71">
        <f>IF(I508=1.5,$M$7,IF(I508=2.5,$N$7,IF(I508=3.5,$O$7,IF(I508=4.5,$P$7,IF(I508=5.5,$Q$7,IF(I508=6.5,$R$7,IF(I508=7.5,$S$7,IF(I508=8.5,$T$7,0))))))))</f>
        <v>0</v>
      </c>
      <c r="AB508" s="18">
        <f>IF(I508=1,$M$6,IF(I508=2,$N$6,IF(I508=3,$O$6,IF(I508=4,$P$6,IF(I508=5,$Q$6,IF(I508=6,$R$6,IF(I508=7,$S$6,IF(I508=8,$T$6,AA508))))))))</f>
        <v>0</v>
      </c>
      <c r="AC508" s="16">
        <f>IF(J508=1,$M$6,IF(J508=2,$N$6,IF(J508=3,$O$6,IF(J508=4,$P$6,IF(J508=5,$Q$6,IF(J508=6,$R$6,IF(J508=7,$S$6,IF(J508=8,$T$6,0))))))))</f>
        <v>0</v>
      </c>
      <c r="AD508" s="16">
        <f>(K508*AB508)</f>
        <v>0</v>
      </c>
    </row>
    <row r="509" spans="1:30" ht="12.75" customHeight="1" x14ac:dyDescent="0.4">
      <c r="A509" s="79">
        <f t="shared" si="49"/>
        <v>498</v>
      </c>
      <c r="B509" s="27"/>
      <c r="C509" s="126"/>
      <c r="D509" s="127"/>
      <c r="E509" s="127"/>
      <c r="F509" s="128"/>
      <c r="G509" s="82"/>
      <c r="H509" s="27"/>
      <c r="I509" s="64">
        <f t="shared" si="46"/>
        <v>0</v>
      </c>
      <c r="J509" s="112"/>
      <c r="K509" s="33"/>
      <c r="L509" s="110"/>
      <c r="M509" s="15">
        <f>IF(OR(C509="VACANT",K509=0),0,(L509/AC509))</f>
        <v>0</v>
      </c>
      <c r="N509" s="23" t="str">
        <f t="shared" si="44"/>
        <v xml:space="preserve"> </v>
      </c>
      <c r="O509" s="24">
        <f t="shared" si="47"/>
        <v>0</v>
      </c>
      <c r="P509" s="28"/>
      <c r="Q509" s="28"/>
      <c r="R509" s="63">
        <f t="shared" si="48"/>
        <v>0</v>
      </c>
      <c r="S509" s="67" t="str">
        <f t="shared" si="45"/>
        <v/>
      </c>
      <c r="T509" s="25" t="str">
        <f>IF(R509&gt;0,IF(R509&gt;O509,"Fail",""),IF(F509="Vacant","",""))</f>
        <v/>
      </c>
      <c r="U509" s="85"/>
      <c r="V509" s="85"/>
      <c r="W509" s="85"/>
      <c r="X509" s="70"/>
      <c r="Y509" s="214"/>
      <c r="AA509" s="71">
        <f>IF(I509=1.5,$M$7,IF(I509=2.5,$N$7,IF(I509=3.5,$O$7,IF(I509=4.5,$P$7,IF(I509=5.5,$Q$7,IF(I509=6.5,$R$7,IF(I509=7.5,$S$7,IF(I509=8.5,$T$7,0))))))))</f>
        <v>0</v>
      </c>
      <c r="AB509" s="18">
        <f>IF(I509=1,$M$6,IF(I509=2,$N$6,IF(I509=3,$O$6,IF(I509=4,$P$6,IF(I509=5,$Q$6,IF(I509=6,$R$6,IF(I509=7,$S$6,IF(I509=8,$T$6,AA509))))))))</f>
        <v>0</v>
      </c>
      <c r="AC509" s="16">
        <f>IF(J509=1,$M$6,IF(J509=2,$N$6,IF(J509=3,$O$6,IF(J509=4,$P$6,IF(J509=5,$Q$6,IF(J509=6,$R$6,IF(J509=7,$S$6,IF(J509=8,$T$6,0))))))))</f>
        <v>0</v>
      </c>
      <c r="AD509" s="16">
        <f>(K509*AB509)</f>
        <v>0</v>
      </c>
    </row>
    <row r="510" spans="1:30" ht="12.75" customHeight="1" x14ac:dyDescent="0.4">
      <c r="A510" s="79">
        <f t="shared" si="49"/>
        <v>499</v>
      </c>
      <c r="B510" s="27"/>
      <c r="C510" s="126"/>
      <c r="D510" s="127"/>
      <c r="E510" s="127"/>
      <c r="F510" s="128"/>
      <c r="G510" s="82"/>
      <c r="H510" s="27"/>
      <c r="I510" s="64">
        <f t="shared" si="46"/>
        <v>0</v>
      </c>
      <c r="J510" s="112"/>
      <c r="K510" s="33"/>
      <c r="L510" s="110"/>
      <c r="M510" s="15">
        <f>IF(OR(C510="VACANT",K510=0),0,(L510/AC510))</f>
        <v>0</v>
      </c>
      <c r="N510" s="23" t="str">
        <f t="shared" si="44"/>
        <v xml:space="preserve"> </v>
      </c>
      <c r="O510" s="24">
        <f t="shared" si="47"/>
        <v>0</v>
      </c>
      <c r="P510" s="28"/>
      <c r="Q510" s="28"/>
      <c r="R510" s="63">
        <f t="shared" si="48"/>
        <v>0</v>
      </c>
      <c r="S510" s="67" t="str">
        <f t="shared" si="45"/>
        <v/>
      </c>
      <c r="T510" s="25" t="str">
        <f>IF(R510&gt;0,IF(R510&gt;O510,"Fail",""),IF(F510="Vacant","",""))</f>
        <v/>
      </c>
      <c r="U510" s="85"/>
      <c r="V510" s="85"/>
      <c r="W510" s="85"/>
      <c r="X510" s="70"/>
      <c r="Y510" s="214"/>
      <c r="AA510" s="71">
        <f>IF(I510=1.5,$M$7,IF(I510=2.5,$N$7,IF(I510=3.5,$O$7,IF(I510=4.5,$P$7,IF(I510=5.5,$Q$7,IF(I510=6.5,$R$7,IF(I510=7.5,$S$7,IF(I510=8.5,$T$7,0))))))))</f>
        <v>0</v>
      </c>
      <c r="AB510" s="18">
        <f>IF(I510=1,$M$6,IF(I510=2,$N$6,IF(I510=3,$O$6,IF(I510=4,$P$6,IF(I510=5,$Q$6,IF(I510=6,$R$6,IF(I510=7,$S$6,IF(I510=8,$T$6,AA510))))))))</f>
        <v>0</v>
      </c>
      <c r="AC510" s="16">
        <f>IF(J510=1,$M$6,IF(J510=2,$N$6,IF(J510=3,$O$6,IF(J510=4,$P$6,IF(J510=5,$Q$6,IF(J510=6,$R$6,IF(J510=7,$S$6,IF(J510=8,$T$6,0))))))))</f>
        <v>0</v>
      </c>
      <c r="AD510" s="16">
        <f>(K510*AB510)</f>
        <v>0</v>
      </c>
    </row>
    <row r="511" spans="1:30" ht="12.75" customHeight="1" x14ac:dyDescent="0.4">
      <c r="A511" s="79">
        <f t="shared" si="49"/>
        <v>500</v>
      </c>
      <c r="B511" s="27"/>
      <c r="C511" s="126"/>
      <c r="D511" s="127"/>
      <c r="E511" s="127"/>
      <c r="F511" s="128"/>
      <c r="G511" s="82"/>
      <c r="H511" s="27"/>
      <c r="I511" s="64">
        <f t="shared" si="46"/>
        <v>0</v>
      </c>
      <c r="J511" s="112"/>
      <c r="K511" s="33"/>
      <c r="L511" s="110"/>
      <c r="M511" s="15">
        <f>IF(OR(C511="VACANT",K511=0),0,(L511/AC511))</f>
        <v>0</v>
      </c>
      <c r="N511" s="23" t="str">
        <f t="shared" si="44"/>
        <v xml:space="preserve"> </v>
      </c>
      <c r="O511" s="24">
        <f t="shared" si="47"/>
        <v>0</v>
      </c>
      <c r="P511" s="28"/>
      <c r="Q511" s="28"/>
      <c r="R511" s="63">
        <f t="shared" si="48"/>
        <v>0</v>
      </c>
      <c r="S511" s="67" t="str">
        <f t="shared" si="45"/>
        <v/>
      </c>
      <c r="T511" s="25" t="str">
        <f>IF(R511&gt;0,IF(R511&gt;O511,"Fail",""),IF(F511="Vacant","",""))</f>
        <v/>
      </c>
      <c r="U511" s="85"/>
      <c r="V511" s="85"/>
      <c r="W511" s="85"/>
      <c r="X511" s="70"/>
      <c r="Y511" s="214"/>
      <c r="AA511" s="71">
        <f>IF(I511=1.5,$M$7,IF(I511=2.5,$N$7,IF(I511=3.5,$O$7,IF(I511=4.5,$P$7,IF(I511=5.5,$Q$7,IF(I511=6.5,$R$7,IF(I511=7.5,$S$7,IF(I511=8.5,$T$7,0))))))))</f>
        <v>0</v>
      </c>
      <c r="AB511" s="18">
        <f>IF(I511=1,$M$6,IF(I511=2,$N$6,IF(I511=3,$O$6,IF(I511=4,$P$6,IF(I511=5,$Q$6,IF(I511=6,$R$6,IF(I511=7,$S$6,IF(I511=8,$T$6,AA511))))))))</f>
        <v>0</v>
      </c>
      <c r="AC511" s="16">
        <f>IF(J511=1,$M$6,IF(J511=2,$N$6,IF(J511=3,$O$6,IF(J511=4,$P$6,IF(J511=5,$Q$6,IF(J511=6,$R$6,IF(J511=7,$S$6,IF(J511=8,$T$6,0))))))))</f>
        <v>0</v>
      </c>
      <c r="AD511" s="16">
        <f>(K511*AB511)</f>
        <v>0</v>
      </c>
    </row>
    <row r="512" spans="1:30" x14ac:dyDescent="0.3">
      <c r="B512" s="53"/>
      <c r="C512" s="53"/>
      <c r="D512" s="53"/>
      <c r="E512" s="53"/>
      <c r="F512" s="54"/>
      <c r="G512" s="54"/>
      <c r="H512" s="10"/>
      <c r="I512" s="54"/>
      <c r="J512" s="55"/>
      <c r="K512" s="11"/>
      <c r="L512" s="11"/>
      <c r="M512" s="11"/>
      <c r="N512" s="56"/>
      <c r="O512" s="12"/>
      <c r="P512" s="13"/>
      <c r="Q512" s="14"/>
      <c r="R512" s="57"/>
      <c r="S512" s="57"/>
      <c r="T512" s="57"/>
      <c r="U512" s="9"/>
      <c r="V512" s="9"/>
    </row>
    <row r="513" spans="2:22" x14ac:dyDescent="0.3">
      <c r="B513" s="53"/>
      <c r="C513" s="53"/>
      <c r="D513" s="53"/>
      <c r="E513" s="53"/>
      <c r="F513" s="54"/>
      <c r="G513" s="54"/>
      <c r="H513" s="10"/>
      <c r="I513" s="54"/>
      <c r="J513" s="55"/>
      <c r="K513" s="11"/>
      <c r="L513" s="11"/>
      <c r="M513" s="11"/>
      <c r="N513" s="56"/>
      <c r="O513" s="12"/>
      <c r="P513" s="13"/>
      <c r="Q513" s="14"/>
      <c r="R513" s="57"/>
      <c r="S513" s="57"/>
      <c r="T513" s="57"/>
      <c r="U513" s="9"/>
      <c r="V513" s="9"/>
    </row>
    <row r="514" spans="2:22" x14ac:dyDescent="0.3">
      <c r="B514" s="53"/>
      <c r="C514" s="53"/>
      <c r="D514" s="53"/>
      <c r="E514" s="53"/>
      <c r="F514" s="54"/>
      <c r="G514" s="54"/>
      <c r="H514" s="10"/>
      <c r="I514" s="54"/>
      <c r="J514" s="55"/>
      <c r="K514" s="11"/>
      <c r="L514" s="11"/>
      <c r="M514" s="11"/>
      <c r="N514" s="56"/>
      <c r="O514" s="12"/>
      <c r="P514" s="13"/>
      <c r="Q514" s="14"/>
      <c r="R514" s="57"/>
      <c r="S514" s="57"/>
      <c r="T514" s="57"/>
      <c r="U514" s="9"/>
      <c r="V514" s="9"/>
    </row>
    <row r="515" spans="2:22" x14ac:dyDescent="0.3">
      <c r="B515" s="53"/>
      <c r="C515" s="53"/>
      <c r="D515" s="53"/>
      <c r="E515" s="53"/>
      <c r="F515" s="54"/>
      <c r="G515" s="54"/>
      <c r="H515" s="10"/>
      <c r="I515" s="54"/>
      <c r="J515" s="55"/>
      <c r="K515" s="11"/>
      <c r="L515" s="11"/>
      <c r="M515" s="11"/>
      <c r="N515" s="56"/>
      <c r="O515" s="12"/>
      <c r="P515" s="13"/>
      <c r="Q515" s="14"/>
      <c r="R515" s="57"/>
      <c r="S515" s="57"/>
      <c r="T515" s="57"/>
      <c r="U515" s="9"/>
      <c r="V515" s="9"/>
    </row>
    <row r="516" spans="2:22" x14ac:dyDescent="0.3">
      <c r="B516" s="53"/>
      <c r="C516" s="53"/>
      <c r="D516" s="53"/>
      <c r="E516" s="53"/>
      <c r="F516" s="54"/>
      <c r="G516" s="54"/>
      <c r="H516" s="10"/>
      <c r="I516" s="54"/>
      <c r="J516" s="55"/>
      <c r="K516" s="11"/>
      <c r="L516" s="11"/>
      <c r="M516" s="11"/>
      <c r="N516" s="56"/>
      <c r="O516" s="12"/>
      <c r="P516" s="13"/>
      <c r="Q516" s="14"/>
      <c r="R516" s="57"/>
      <c r="S516" s="57"/>
      <c r="T516" s="57"/>
      <c r="U516" s="9"/>
      <c r="V516" s="9"/>
    </row>
    <row r="517" spans="2:22" x14ac:dyDescent="0.3">
      <c r="B517" s="53"/>
      <c r="C517" s="53"/>
      <c r="D517" s="53"/>
      <c r="E517" s="53"/>
      <c r="F517" s="54"/>
      <c r="G517" s="54"/>
      <c r="H517" s="10"/>
      <c r="I517" s="54"/>
      <c r="J517" s="55"/>
      <c r="K517" s="11"/>
      <c r="L517" s="11"/>
      <c r="M517" s="11"/>
      <c r="N517" s="56"/>
      <c r="O517" s="12"/>
      <c r="P517" s="13"/>
      <c r="Q517" s="14"/>
      <c r="R517" s="57"/>
      <c r="S517" s="57"/>
      <c r="T517" s="57"/>
      <c r="U517" s="9"/>
      <c r="V517" s="9"/>
    </row>
    <row r="518" spans="2:22" x14ac:dyDescent="0.3">
      <c r="B518" s="53"/>
      <c r="C518" s="53"/>
      <c r="D518" s="53"/>
      <c r="E518" s="53"/>
      <c r="F518" s="54"/>
      <c r="G518" s="54"/>
      <c r="H518" s="10"/>
      <c r="I518" s="54"/>
      <c r="J518" s="55"/>
      <c r="K518" s="11"/>
      <c r="L518" s="11"/>
      <c r="M518" s="11"/>
      <c r="N518" s="56"/>
      <c r="O518" s="12"/>
      <c r="P518" s="13"/>
      <c r="Q518" s="14"/>
      <c r="R518" s="57"/>
      <c r="S518" s="57"/>
      <c r="T518" s="57"/>
      <c r="U518" s="9"/>
      <c r="V518" s="9"/>
    </row>
    <row r="519" spans="2:22" x14ac:dyDescent="0.3">
      <c r="B519" s="53"/>
      <c r="C519" s="53"/>
      <c r="D519" s="53"/>
      <c r="E519" s="53"/>
      <c r="F519" s="54"/>
      <c r="G519" s="54"/>
      <c r="H519" s="10"/>
      <c r="I519" s="54"/>
      <c r="J519" s="55"/>
      <c r="K519" s="11"/>
      <c r="L519" s="11"/>
      <c r="M519" s="11"/>
      <c r="N519" s="56"/>
      <c r="O519" s="12"/>
      <c r="P519" s="13"/>
      <c r="Q519" s="14"/>
      <c r="R519" s="57"/>
      <c r="S519" s="57"/>
      <c r="T519" s="57"/>
      <c r="U519" s="9"/>
      <c r="V519" s="9"/>
    </row>
    <row r="520" spans="2:22" x14ac:dyDescent="0.3">
      <c r="B520" s="53"/>
      <c r="C520" s="53"/>
      <c r="D520" s="53"/>
      <c r="E520" s="53"/>
      <c r="F520" s="54"/>
      <c r="G520" s="54"/>
      <c r="H520" s="10"/>
      <c r="I520" s="54"/>
      <c r="J520" s="55"/>
      <c r="K520" s="11"/>
      <c r="L520" s="11"/>
      <c r="M520" s="11"/>
      <c r="N520" s="56"/>
      <c r="O520" s="12"/>
      <c r="P520" s="13"/>
      <c r="Q520" s="14"/>
      <c r="R520" s="57"/>
      <c r="S520" s="57"/>
      <c r="T520" s="57"/>
      <c r="U520" s="9"/>
      <c r="V520" s="9"/>
    </row>
    <row r="521" spans="2:22" x14ac:dyDescent="0.3">
      <c r="B521" s="53"/>
      <c r="C521" s="53"/>
      <c r="D521" s="53"/>
      <c r="E521" s="53"/>
      <c r="F521" s="54"/>
      <c r="G521" s="54"/>
      <c r="H521" s="10"/>
      <c r="I521" s="54"/>
      <c r="J521" s="55"/>
      <c r="K521" s="11"/>
      <c r="L521" s="11"/>
      <c r="M521" s="11"/>
      <c r="N521" s="56"/>
      <c r="O521" s="12"/>
      <c r="P521" s="13"/>
      <c r="Q521" s="14"/>
      <c r="R521" s="57"/>
      <c r="S521" s="57"/>
      <c r="T521" s="57"/>
      <c r="U521" s="9"/>
      <c r="V521" s="9"/>
    </row>
    <row r="522" spans="2:22" x14ac:dyDescent="0.3">
      <c r="B522" s="53"/>
      <c r="C522" s="53"/>
      <c r="D522" s="53"/>
      <c r="E522" s="53"/>
      <c r="F522" s="54"/>
      <c r="G522" s="54"/>
      <c r="H522" s="10"/>
      <c r="I522" s="54"/>
      <c r="J522" s="55"/>
      <c r="K522" s="11"/>
      <c r="L522" s="11"/>
      <c r="M522" s="11"/>
      <c r="N522" s="56"/>
      <c r="O522" s="12"/>
      <c r="P522" s="13"/>
      <c r="Q522" s="14"/>
      <c r="R522" s="57"/>
      <c r="S522" s="57"/>
      <c r="T522" s="57"/>
      <c r="U522" s="9"/>
      <c r="V522" s="9"/>
    </row>
    <row r="523" spans="2:22" x14ac:dyDescent="0.3">
      <c r="B523" s="53"/>
      <c r="C523" s="53"/>
      <c r="D523" s="53"/>
      <c r="E523" s="53"/>
      <c r="F523" s="54"/>
      <c r="G523" s="54"/>
      <c r="H523" s="10"/>
      <c r="I523" s="54"/>
      <c r="J523" s="55"/>
      <c r="K523" s="11"/>
      <c r="L523" s="11"/>
      <c r="M523" s="11"/>
      <c r="N523" s="56"/>
      <c r="O523" s="12"/>
      <c r="P523" s="13"/>
      <c r="Q523" s="14"/>
      <c r="R523" s="57"/>
      <c r="S523" s="57"/>
      <c r="T523" s="57"/>
      <c r="U523" s="9"/>
      <c r="V523" s="9"/>
    </row>
    <row r="524" spans="2:22" x14ac:dyDescent="0.3">
      <c r="J524" s="6"/>
      <c r="R524" s="31"/>
    </row>
  </sheetData>
  <sheetProtection algorithmName="SHA-512" hashValue="iMh1eX3bS+Q51A907K1w4xingrP1CTTqpfCaxFWltPGZWI1HXHdA5dta7hpwP23fMW9EVk1qIcKMoOpcKqCV8A==" saltValue="r0pKXszx7SZYrTJzmke1UA==" spinCount="100000" sheet="1" formatCells="0"/>
  <mergeCells count="542">
    <mergeCell ref="A1:T1"/>
    <mergeCell ref="A2:T2"/>
    <mergeCell ref="A7:B7"/>
    <mergeCell ref="A4:B4"/>
    <mergeCell ref="A5:B5"/>
    <mergeCell ref="A3:B3"/>
    <mergeCell ref="K3:L3"/>
    <mergeCell ref="A6:B6"/>
    <mergeCell ref="G6:L6"/>
    <mergeCell ref="C3:F3"/>
    <mergeCell ref="I3:J3"/>
    <mergeCell ref="G3:H3"/>
    <mergeCell ref="G4:L4"/>
    <mergeCell ref="G5:L5"/>
    <mergeCell ref="C4:F4"/>
    <mergeCell ref="G7:L7"/>
    <mergeCell ref="A8:T8"/>
    <mergeCell ref="C9:F10"/>
    <mergeCell ref="AC9:AC10"/>
    <mergeCell ref="H9:H10"/>
    <mergeCell ref="A9:A10"/>
    <mergeCell ref="L9:L10"/>
    <mergeCell ref="I9:I10"/>
    <mergeCell ref="B9:B10"/>
    <mergeCell ref="AB9:AB10"/>
    <mergeCell ref="Y9:Y10"/>
    <mergeCell ref="AD9:AD10"/>
    <mergeCell ref="C12:F12"/>
    <mergeCell ref="C13:F13"/>
    <mergeCell ref="C14:F14"/>
    <mergeCell ref="C15:F15"/>
    <mergeCell ref="M9:M10"/>
    <mergeCell ref="V9:X10"/>
    <mergeCell ref="S9:S10"/>
    <mergeCell ref="T9:T10"/>
    <mergeCell ref="O9:O10"/>
    <mergeCell ref="AA9:AA10"/>
    <mergeCell ref="R9:R10"/>
    <mergeCell ref="P9:P10"/>
    <mergeCell ref="K9:K10"/>
    <mergeCell ref="N9:N10"/>
    <mergeCell ref="C16:F16"/>
    <mergeCell ref="C17:F17"/>
    <mergeCell ref="C18:F18"/>
    <mergeCell ref="C19:F19"/>
    <mergeCell ref="C20:F20"/>
    <mergeCell ref="J9:J10"/>
    <mergeCell ref="G9:G1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59:F59"/>
    <mergeCell ref="C60:F60"/>
    <mergeCell ref="C61:F61"/>
    <mergeCell ref="C62:F62"/>
    <mergeCell ref="C63:F63"/>
    <mergeCell ref="C64:F64"/>
    <mergeCell ref="C65:F65"/>
    <mergeCell ref="C66:F66"/>
    <mergeCell ref="C67:F6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80:F80"/>
    <mergeCell ref="C81:F81"/>
    <mergeCell ref="C82:F82"/>
    <mergeCell ref="C83:F83"/>
    <mergeCell ref="C84:F84"/>
    <mergeCell ref="C85:F85"/>
    <mergeCell ref="C86:F86"/>
    <mergeCell ref="C87:F87"/>
    <mergeCell ref="C88:F88"/>
    <mergeCell ref="C89:F89"/>
    <mergeCell ref="C90:F90"/>
    <mergeCell ref="C91:F91"/>
    <mergeCell ref="C92:F92"/>
    <mergeCell ref="C93:F93"/>
    <mergeCell ref="C94:F94"/>
    <mergeCell ref="C95:F95"/>
    <mergeCell ref="C96:F96"/>
    <mergeCell ref="C97:F97"/>
    <mergeCell ref="C98:F98"/>
    <mergeCell ref="C99:F99"/>
    <mergeCell ref="C100:F100"/>
    <mergeCell ref="C101:F101"/>
    <mergeCell ref="C102:F102"/>
    <mergeCell ref="C103:F103"/>
    <mergeCell ref="C104:F104"/>
    <mergeCell ref="C105:F105"/>
    <mergeCell ref="C106:F106"/>
    <mergeCell ref="C107:F107"/>
    <mergeCell ref="C108:F108"/>
    <mergeCell ref="C109:F109"/>
    <mergeCell ref="C110:F110"/>
    <mergeCell ref="C111:F111"/>
    <mergeCell ref="C112:F112"/>
    <mergeCell ref="C113:F113"/>
    <mergeCell ref="C114:F114"/>
    <mergeCell ref="C115:F115"/>
    <mergeCell ref="C116:F116"/>
    <mergeCell ref="C117:F117"/>
    <mergeCell ref="C118:F118"/>
    <mergeCell ref="C119:F119"/>
    <mergeCell ref="C120:F120"/>
    <mergeCell ref="C121:F121"/>
    <mergeCell ref="C122:F122"/>
    <mergeCell ref="C123:F123"/>
    <mergeCell ref="C124:F124"/>
    <mergeCell ref="C125:F125"/>
    <mergeCell ref="C126:F126"/>
    <mergeCell ref="C127:F127"/>
    <mergeCell ref="C128:F128"/>
    <mergeCell ref="C129:F129"/>
    <mergeCell ref="C130:F130"/>
    <mergeCell ref="C131:F131"/>
    <mergeCell ref="C132:F132"/>
    <mergeCell ref="C133:F133"/>
    <mergeCell ref="C134:F134"/>
    <mergeCell ref="C135:F135"/>
    <mergeCell ref="C136:F136"/>
    <mergeCell ref="C137:F137"/>
    <mergeCell ref="C138:F138"/>
    <mergeCell ref="C139:F139"/>
    <mergeCell ref="C140:F140"/>
    <mergeCell ref="C141:F141"/>
    <mergeCell ref="C142:F142"/>
    <mergeCell ref="C143:F143"/>
    <mergeCell ref="C144:F144"/>
    <mergeCell ref="C145:F145"/>
    <mergeCell ref="C146:F146"/>
    <mergeCell ref="C147:F147"/>
    <mergeCell ref="C148:F148"/>
    <mergeCell ref="C149:F149"/>
    <mergeCell ref="C150:F150"/>
    <mergeCell ref="C151:F151"/>
    <mergeCell ref="C152:F152"/>
    <mergeCell ref="C153:F153"/>
    <mergeCell ref="C154:F154"/>
    <mergeCell ref="C155:F155"/>
    <mergeCell ref="C156:F156"/>
    <mergeCell ref="C157:F157"/>
    <mergeCell ref="C158:F158"/>
    <mergeCell ref="C159:F159"/>
    <mergeCell ref="C160:F160"/>
    <mergeCell ref="C161:F161"/>
    <mergeCell ref="C162:F162"/>
    <mergeCell ref="C163:F163"/>
    <mergeCell ref="C164:F164"/>
    <mergeCell ref="C165:F165"/>
    <mergeCell ref="C166:F166"/>
    <mergeCell ref="C167:F167"/>
    <mergeCell ref="C168:F168"/>
    <mergeCell ref="C169:F169"/>
    <mergeCell ref="C170:F170"/>
    <mergeCell ref="C171:F171"/>
    <mergeCell ref="C172:F172"/>
    <mergeCell ref="C173:F173"/>
    <mergeCell ref="C174:F174"/>
    <mergeCell ref="C175:F175"/>
    <mergeCell ref="C176:F176"/>
    <mergeCell ref="C177:F177"/>
    <mergeCell ref="C178:F178"/>
    <mergeCell ref="C179:F179"/>
    <mergeCell ref="C180:F180"/>
    <mergeCell ref="C181:F181"/>
    <mergeCell ref="C182:F182"/>
    <mergeCell ref="C183:F183"/>
    <mergeCell ref="C184:F184"/>
    <mergeCell ref="C185:F185"/>
    <mergeCell ref="C186:F186"/>
    <mergeCell ref="C187:F187"/>
    <mergeCell ref="C188:F188"/>
    <mergeCell ref="C189:F189"/>
    <mergeCell ref="C190:F190"/>
    <mergeCell ref="C191:F191"/>
    <mergeCell ref="C192:F192"/>
    <mergeCell ref="C193:F193"/>
    <mergeCell ref="C194:F194"/>
    <mergeCell ref="C195:F195"/>
    <mergeCell ref="C196:F196"/>
    <mergeCell ref="C197:F197"/>
    <mergeCell ref="C198:F198"/>
    <mergeCell ref="C199:F199"/>
    <mergeCell ref="C200:F200"/>
    <mergeCell ref="C201:F201"/>
    <mergeCell ref="C202:F202"/>
    <mergeCell ref="C203:F203"/>
    <mergeCell ref="C204:F204"/>
    <mergeCell ref="C205:F205"/>
    <mergeCell ref="C206:F206"/>
    <mergeCell ref="C207:F207"/>
    <mergeCell ref="C208:F208"/>
    <mergeCell ref="C209:F209"/>
    <mergeCell ref="C210:F210"/>
    <mergeCell ref="C211:F211"/>
    <mergeCell ref="C212:F212"/>
    <mergeCell ref="C213:F213"/>
    <mergeCell ref="C214:F214"/>
    <mergeCell ref="C215:F215"/>
    <mergeCell ref="C216:F216"/>
    <mergeCell ref="C217:F217"/>
    <mergeCell ref="C218:F218"/>
    <mergeCell ref="C219:F219"/>
    <mergeCell ref="C220:F220"/>
    <mergeCell ref="C221:F221"/>
    <mergeCell ref="C222:F222"/>
    <mergeCell ref="C223:F223"/>
    <mergeCell ref="C224:F224"/>
    <mergeCell ref="C225:F225"/>
    <mergeCell ref="C226:F226"/>
    <mergeCell ref="C227:F227"/>
    <mergeCell ref="C228:F228"/>
    <mergeCell ref="C229:F229"/>
    <mergeCell ref="C230:F230"/>
    <mergeCell ref="C231:F231"/>
    <mergeCell ref="C232:F232"/>
    <mergeCell ref="C233:F233"/>
    <mergeCell ref="C234:F234"/>
    <mergeCell ref="C235:F235"/>
    <mergeCell ref="C236:F236"/>
    <mergeCell ref="C237:F237"/>
    <mergeCell ref="C238:F238"/>
    <mergeCell ref="C239:F239"/>
    <mergeCell ref="C240:F240"/>
    <mergeCell ref="C241:F241"/>
    <mergeCell ref="C242:F242"/>
    <mergeCell ref="C243:F243"/>
    <mergeCell ref="C244:F244"/>
    <mergeCell ref="C245:F245"/>
    <mergeCell ref="C246:F246"/>
    <mergeCell ref="C247:F247"/>
    <mergeCell ref="C248:F248"/>
    <mergeCell ref="C249:F249"/>
    <mergeCell ref="C250:F250"/>
    <mergeCell ref="C251:F251"/>
    <mergeCell ref="C252:F252"/>
    <mergeCell ref="C253:F253"/>
    <mergeCell ref="C254:F254"/>
    <mergeCell ref="C255:F255"/>
    <mergeCell ref="C256:F256"/>
    <mergeCell ref="C257:F257"/>
    <mergeCell ref="C258:F258"/>
    <mergeCell ref="C259:F259"/>
    <mergeCell ref="C260:F260"/>
    <mergeCell ref="C261:F261"/>
    <mergeCell ref="C262:F262"/>
    <mergeCell ref="C263:F263"/>
    <mergeCell ref="C264:F264"/>
    <mergeCell ref="C265:F265"/>
    <mergeCell ref="C266:F266"/>
    <mergeCell ref="C267:F267"/>
    <mergeCell ref="C268:F268"/>
    <mergeCell ref="C269:F269"/>
    <mergeCell ref="C270:F270"/>
    <mergeCell ref="C271:F271"/>
    <mergeCell ref="C272:F272"/>
    <mergeCell ref="C273:F273"/>
    <mergeCell ref="C274:F274"/>
    <mergeCell ref="C275:F275"/>
    <mergeCell ref="C276:F276"/>
    <mergeCell ref="C277:F277"/>
    <mergeCell ref="C278:F278"/>
    <mergeCell ref="C279:F279"/>
    <mergeCell ref="C280:F280"/>
    <mergeCell ref="C281:F281"/>
    <mergeCell ref="C282:F282"/>
    <mergeCell ref="C283:F283"/>
    <mergeCell ref="C284:F284"/>
    <mergeCell ref="C285:F285"/>
    <mergeCell ref="C286:F286"/>
    <mergeCell ref="C287:F287"/>
    <mergeCell ref="C288:F288"/>
    <mergeCell ref="C289:F289"/>
    <mergeCell ref="C290:F290"/>
    <mergeCell ref="C291:F291"/>
    <mergeCell ref="C292:F292"/>
    <mergeCell ref="C293:F293"/>
    <mergeCell ref="C294:F294"/>
    <mergeCell ref="C295:F295"/>
    <mergeCell ref="C296:F296"/>
    <mergeCell ref="C297:F297"/>
    <mergeCell ref="C298:F298"/>
    <mergeCell ref="C299:F299"/>
    <mergeCell ref="C300:F300"/>
    <mergeCell ref="C301:F301"/>
    <mergeCell ref="C302:F302"/>
    <mergeCell ref="C303:F303"/>
    <mergeCell ref="C304:F304"/>
    <mergeCell ref="C305:F305"/>
    <mergeCell ref="C306:F306"/>
    <mergeCell ref="C307:F307"/>
    <mergeCell ref="C308:F308"/>
    <mergeCell ref="C309:F309"/>
    <mergeCell ref="C310:F310"/>
    <mergeCell ref="C311:F311"/>
    <mergeCell ref="C312:F312"/>
    <mergeCell ref="C313:F313"/>
    <mergeCell ref="C314:F314"/>
    <mergeCell ref="C315:F315"/>
    <mergeCell ref="C316:F316"/>
    <mergeCell ref="C317:F317"/>
    <mergeCell ref="C318:F318"/>
    <mergeCell ref="C319:F319"/>
    <mergeCell ref="C320:F320"/>
    <mergeCell ref="C321:F321"/>
    <mergeCell ref="C322:F322"/>
    <mergeCell ref="C323:F323"/>
    <mergeCell ref="C324:F324"/>
    <mergeCell ref="C325:F325"/>
    <mergeCell ref="C326:F326"/>
    <mergeCell ref="C327:F327"/>
    <mergeCell ref="C328:F328"/>
    <mergeCell ref="C329:F329"/>
    <mergeCell ref="C330:F330"/>
    <mergeCell ref="C331:F331"/>
    <mergeCell ref="C332:F332"/>
    <mergeCell ref="C333:F333"/>
    <mergeCell ref="C334:F334"/>
    <mergeCell ref="C335:F335"/>
    <mergeCell ref="C336:F336"/>
    <mergeCell ref="C337:F337"/>
    <mergeCell ref="C338:F338"/>
    <mergeCell ref="C339:F339"/>
    <mergeCell ref="C340:F340"/>
    <mergeCell ref="C341:F341"/>
    <mergeCell ref="C342:F342"/>
    <mergeCell ref="C343:F343"/>
    <mergeCell ref="C344:F344"/>
    <mergeCell ref="C345:F345"/>
    <mergeCell ref="C346:F346"/>
    <mergeCell ref="C347:F347"/>
    <mergeCell ref="C348:F348"/>
    <mergeCell ref="C349:F349"/>
    <mergeCell ref="C350:F350"/>
    <mergeCell ref="C351:F351"/>
    <mergeCell ref="C352:F352"/>
    <mergeCell ref="C353:F353"/>
    <mergeCell ref="C354:F354"/>
    <mergeCell ref="C355:F355"/>
    <mergeCell ref="C356:F356"/>
    <mergeCell ref="C357:F357"/>
    <mergeCell ref="C358:F358"/>
    <mergeCell ref="C359:F359"/>
    <mergeCell ref="C360:F360"/>
    <mergeCell ref="C361:F361"/>
    <mergeCell ref="C362:F362"/>
    <mergeCell ref="C363:F363"/>
    <mergeCell ref="C364:F364"/>
    <mergeCell ref="C365:F365"/>
    <mergeCell ref="C366:F366"/>
    <mergeCell ref="C367:F367"/>
    <mergeCell ref="C368:F368"/>
    <mergeCell ref="C369:F369"/>
    <mergeCell ref="C370:F370"/>
    <mergeCell ref="C371:F371"/>
    <mergeCell ref="C372:F372"/>
    <mergeCell ref="C373:F373"/>
    <mergeCell ref="C374:F374"/>
    <mergeCell ref="C375:F375"/>
    <mergeCell ref="C376:F376"/>
    <mergeCell ref="C377:F377"/>
    <mergeCell ref="C378:F378"/>
    <mergeCell ref="C379:F379"/>
    <mergeCell ref="C380:F380"/>
    <mergeCell ref="C381:F381"/>
    <mergeCell ref="C382:F382"/>
    <mergeCell ref="C383:F383"/>
    <mergeCell ref="C384:F384"/>
    <mergeCell ref="C385:F385"/>
    <mergeCell ref="C386:F386"/>
    <mergeCell ref="C387:F387"/>
    <mergeCell ref="C388:F388"/>
    <mergeCell ref="C389:F389"/>
    <mergeCell ref="C390:F390"/>
    <mergeCell ref="C391:F391"/>
    <mergeCell ref="C392:F392"/>
    <mergeCell ref="C393:F393"/>
    <mergeCell ref="C394:F394"/>
    <mergeCell ref="C395:F395"/>
    <mergeCell ref="C396:F396"/>
    <mergeCell ref="C397:F397"/>
    <mergeCell ref="C398:F398"/>
    <mergeCell ref="C399:F399"/>
    <mergeCell ref="C400:F400"/>
    <mergeCell ref="C401:F401"/>
    <mergeCell ref="C402:F402"/>
    <mergeCell ref="C403:F403"/>
    <mergeCell ref="C404:F404"/>
    <mergeCell ref="C405:F405"/>
    <mergeCell ref="C406:F406"/>
    <mergeCell ref="C407:F407"/>
    <mergeCell ref="C408:F408"/>
    <mergeCell ref="C409:F409"/>
    <mergeCell ref="C410:F410"/>
    <mergeCell ref="C411:F411"/>
    <mergeCell ref="C412:F412"/>
    <mergeCell ref="C413:F413"/>
    <mergeCell ref="C414:F414"/>
    <mergeCell ref="C415:F415"/>
    <mergeCell ref="C416:F416"/>
    <mergeCell ref="C417:F417"/>
    <mergeCell ref="C418:F418"/>
    <mergeCell ref="C419:F419"/>
    <mergeCell ref="C420:F420"/>
    <mergeCell ref="C421:F421"/>
    <mergeCell ref="C422:F422"/>
    <mergeCell ref="C423:F423"/>
    <mergeCell ref="C424:F424"/>
    <mergeCell ref="C425:F425"/>
    <mergeCell ref="C426:F426"/>
    <mergeCell ref="C427:F427"/>
    <mergeCell ref="C428:F428"/>
    <mergeCell ref="C429:F429"/>
    <mergeCell ref="C430:F430"/>
    <mergeCell ref="C431:F431"/>
    <mergeCell ref="C432:F432"/>
    <mergeCell ref="C433:F433"/>
    <mergeCell ref="C434:F434"/>
    <mergeCell ref="C435:F435"/>
    <mergeCell ref="C436:F436"/>
    <mergeCell ref="C437:F437"/>
    <mergeCell ref="C438:F438"/>
    <mergeCell ref="C439:F439"/>
    <mergeCell ref="C440:F440"/>
    <mergeCell ref="C441:F441"/>
    <mergeCell ref="C442:F442"/>
    <mergeCell ref="C443:F443"/>
    <mergeCell ref="C444:F444"/>
    <mergeCell ref="C445:F445"/>
    <mergeCell ref="C446:F446"/>
    <mergeCell ref="C447:F447"/>
    <mergeCell ref="C448:F448"/>
    <mergeCell ref="C449:F449"/>
    <mergeCell ref="C450:F450"/>
    <mergeCell ref="C451:F451"/>
    <mergeCell ref="C452:F452"/>
    <mergeCell ref="C453:F453"/>
    <mergeCell ref="C454:F454"/>
    <mergeCell ref="C455:F455"/>
    <mergeCell ref="C456:F456"/>
    <mergeCell ref="C457:F457"/>
    <mergeCell ref="C458:F458"/>
    <mergeCell ref="C459:F459"/>
    <mergeCell ref="C460:F460"/>
    <mergeCell ref="C461:F461"/>
    <mergeCell ref="C462:F462"/>
    <mergeCell ref="C463:F463"/>
    <mergeCell ref="C464:F464"/>
    <mergeCell ref="C465:F465"/>
    <mergeCell ref="C466:F466"/>
    <mergeCell ref="C467:F467"/>
    <mergeCell ref="C468:F468"/>
    <mergeCell ref="C469:F469"/>
    <mergeCell ref="C470:F470"/>
    <mergeCell ref="C471:F471"/>
    <mergeCell ref="C472:F472"/>
    <mergeCell ref="C473:F473"/>
    <mergeCell ref="C474:F474"/>
    <mergeCell ref="C475:F475"/>
    <mergeCell ref="C476:F476"/>
    <mergeCell ref="C477:F477"/>
    <mergeCell ref="C478:F478"/>
    <mergeCell ref="C479:F479"/>
    <mergeCell ref="C480:F480"/>
    <mergeCell ref="C481:F481"/>
    <mergeCell ref="C487:F487"/>
    <mergeCell ref="C488:F488"/>
    <mergeCell ref="C500:F500"/>
    <mergeCell ref="C489:F489"/>
    <mergeCell ref="C490:F490"/>
    <mergeCell ref="C491:F491"/>
    <mergeCell ref="C492:F492"/>
    <mergeCell ref="C493:F493"/>
    <mergeCell ref="C494:F494"/>
    <mergeCell ref="C511:F511"/>
    <mergeCell ref="C5:F5"/>
    <mergeCell ref="C6:F6"/>
    <mergeCell ref="C7:D7"/>
    <mergeCell ref="C502:F502"/>
    <mergeCell ref="C495:F495"/>
    <mergeCell ref="C504:F504"/>
    <mergeCell ref="C505:F505"/>
    <mergeCell ref="C506:F506"/>
    <mergeCell ref="C507:F507"/>
    <mergeCell ref="C503:F503"/>
    <mergeCell ref="C501:F501"/>
    <mergeCell ref="C508:F508"/>
    <mergeCell ref="C509:F509"/>
    <mergeCell ref="C510:F510"/>
    <mergeCell ref="C496:F496"/>
    <mergeCell ref="C497:F497"/>
    <mergeCell ref="C498:F498"/>
    <mergeCell ref="C499:F499"/>
    <mergeCell ref="C482:F482"/>
    <mergeCell ref="C483:F483"/>
    <mergeCell ref="C484:F484"/>
    <mergeCell ref="C485:F485"/>
    <mergeCell ref="C486:F486"/>
  </mergeCells>
  <phoneticPr fontId="12" type="noConversion"/>
  <conditionalFormatting sqref="S12:T511 N11:N511">
    <cfRule type="containsText" dxfId="3" priority="5" operator="containsText" text="&quot;Fail&quot;">
      <formula>NOT(ISERROR(SEARCH("""Fail""",N11)))</formula>
    </cfRule>
  </conditionalFormatting>
  <conditionalFormatting sqref="S12:T511">
    <cfRule type="containsText" dxfId="2" priority="3" operator="containsText" text="Fail">
      <formula>NOT(ISERROR(SEARCH("Fail",S12)))</formula>
    </cfRule>
  </conditionalFormatting>
  <conditionalFormatting sqref="C16:F16">
    <cfRule type="cellIs" dxfId="1" priority="2" operator="equal">
      <formula>"Fail"</formula>
    </cfRule>
  </conditionalFormatting>
  <conditionalFormatting sqref="N12:N511">
    <cfRule type="cellIs" dxfId="0" priority="1" operator="equal">
      <formula>"Fail"</formula>
    </cfRule>
  </conditionalFormatting>
  <dataValidations count="2">
    <dataValidation type="list" allowBlank="1" showInputMessage="1" showErrorMessage="1" sqref="T3" xr:uid="{00000000-0002-0000-0000-000000000000}">
      <formula1>$V$2:$V$4</formula1>
    </dataValidation>
    <dataValidation type="list" allowBlank="1" showInputMessage="1" showErrorMessage="1" sqref="G12:G511" xr:uid="{00000000-0002-0000-0000-000001000000}">
      <formula1>$V$3:$V$4</formula1>
    </dataValidation>
  </dataValidations>
  <pageMargins left="0.23" right="0.23" top="0.25" bottom="0.25" header="0.25" footer="0.25"/>
  <pageSetup scale="65" pageOrder="overThenDown" orientation="landscape" horizontalDpi="1200" r:id="rId1"/>
  <headerFooter alignWithMargins="0">
    <oddFooter>&amp;L_x000D_&amp;1#&amp;"Calibri"&amp;9&amp;K0000FF FHLBank San Francisco | Confidential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xr:uid="{F40FC9A8-FF98-4491-BEEA-ED04057ACD10}">
          <x14:formula1>
            <xm:f>'Drop Down List'!$B$4:$B$10</xm:f>
          </x14:formula1>
          <xm:sqref>Q10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G41"/>
  <sheetViews>
    <sheetView showGridLines="0" tabSelected="1" zoomScale="90" zoomScaleNormal="90" zoomScaleSheetLayoutView="100" workbookViewId="0">
      <selection activeCell="I23" sqref="I23"/>
    </sheetView>
  </sheetViews>
  <sheetFormatPr defaultColWidth="8.84375" defaultRowHeight="12.45" x14ac:dyDescent="0.3"/>
  <cols>
    <col min="1" max="1" width="15.69140625" style="7" customWidth="1"/>
    <col min="2" max="2" width="38" style="7" customWidth="1"/>
    <col min="3" max="3" width="13.69140625" style="7" customWidth="1"/>
    <col min="4" max="13" width="12.69140625" style="7" customWidth="1"/>
    <col min="14" max="14" width="21.53515625" style="7" bestFit="1" customWidth="1"/>
    <col min="15" max="15" width="4.3828125" style="7" customWidth="1"/>
    <col min="16" max="16384" width="8.84375" style="7"/>
  </cols>
  <sheetData>
    <row r="1" spans="1:15" s="1" customFormat="1" ht="27.75" customHeight="1" x14ac:dyDescent="0.4">
      <c r="A1" s="165" t="s">
        <v>42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15" s="1" customFormat="1" ht="18" customHeight="1" x14ac:dyDescent="0.3">
      <c r="A2" s="166" t="str">
        <f>'Rent Roll'!A2</f>
        <v>Version 4.4 Updated 1/29/26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5" ht="46.3" x14ac:dyDescent="0.3">
      <c r="A3" s="34" t="s">
        <v>48</v>
      </c>
      <c r="B3" s="36" t="str">
        <f>IF('Rent Roll'!C3="","",'Rent Roll'!C3)</f>
        <v/>
      </c>
      <c r="C3" s="42" t="s">
        <v>35</v>
      </c>
      <c r="D3" s="42" t="s">
        <v>24</v>
      </c>
      <c r="E3" s="42" t="s">
        <v>23</v>
      </c>
      <c r="F3" s="42" t="s">
        <v>20</v>
      </c>
      <c r="G3" s="42" t="s">
        <v>25</v>
      </c>
      <c r="H3" s="42" t="s">
        <v>21</v>
      </c>
      <c r="I3" s="42" t="s">
        <v>26</v>
      </c>
      <c r="J3" s="42" t="s">
        <v>53</v>
      </c>
      <c r="K3" s="42" t="s">
        <v>54</v>
      </c>
      <c r="L3" s="61" t="s">
        <v>58</v>
      </c>
      <c r="M3" s="62" t="s">
        <v>59</v>
      </c>
    </row>
    <row r="4" spans="1:15" ht="12.75" customHeight="1" x14ac:dyDescent="0.3">
      <c r="A4" s="35" t="s">
        <v>52</v>
      </c>
      <c r="B4" s="36" t="str">
        <f>IF('Rent Roll'!I3="","",'Rent Roll'!I3)</f>
        <v/>
      </c>
      <c r="C4" s="26"/>
      <c r="D4" s="16">
        <f>IF(E4&gt;0,(COUNTIF('Rent Roll'!$K$12:$K$523,"=.5")),0)</f>
        <v>0</v>
      </c>
      <c r="E4" s="17">
        <v>0.5</v>
      </c>
      <c r="F4" s="18">
        <f>IF(E4="",0,IF(E4&lt;=0.5,C4,0))</f>
        <v>0</v>
      </c>
      <c r="G4" s="18">
        <f t="shared" ref="G4:G13" si="0">IF(E4="",0,IF(E4&lt;=0.5,D4,0))</f>
        <v>0</v>
      </c>
      <c r="H4" s="18">
        <f t="shared" ref="H4:H13" si="1">IF(E4&gt;0.5,C4,0)</f>
        <v>0</v>
      </c>
      <c r="I4" s="18">
        <f t="shared" ref="I4:I13" si="2">IF(E4&gt;0.5,D4,0)</f>
        <v>0</v>
      </c>
      <c r="J4" s="19">
        <f>IF(E4&gt;0.5,C4*E4,0)</f>
        <v>0</v>
      </c>
      <c r="K4" s="19">
        <f t="shared" ref="K4:K13" si="3">IF(E4&gt;0.5,E4*D4,0)</f>
        <v>0</v>
      </c>
      <c r="L4" s="51">
        <f>+C4*$E4</f>
        <v>0</v>
      </c>
      <c r="M4" s="51">
        <f>+D4*$E4</f>
        <v>0</v>
      </c>
    </row>
    <row r="5" spans="1:15" ht="12.75" customHeight="1" x14ac:dyDescent="0.3">
      <c r="A5" s="35" t="s">
        <v>69</v>
      </c>
      <c r="B5" s="41" t="str">
        <f>IF('Rent Roll'!C5="","",'Rent Roll'!C5)</f>
        <v/>
      </c>
      <c r="C5" s="46"/>
      <c r="D5" s="16">
        <f>IF(E5&gt;0,(COUNTIF('Rent Roll'!$K$12:$K$523,E5)),0)</f>
        <v>0</v>
      </c>
      <c r="E5" s="33">
        <v>0.6</v>
      </c>
      <c r="F5" s="18">
        <f t="shared" ref="F5:F13" si="4">IF(E5="",0,IF(E5&lt;=0.5,C5,0))</f>
        <v>0</v>
      </c>
      <c r="G5" s="18">
        <f t="shared" si="0"/>
        <v>0</v>
      </c>
      <c r="H5" s="18">
        <f t="shared" si="1"/>
        <v>0</v>
      </c>
      <c r="I5" s="18">
        <f t="shared" si="2"/>
        <v>0</v>
      </c>
      <c r="J5" s="19">
        <f t="shared" ref="J5:J13" si="5">IF(E5&gt;0.5,C5*E5,0)</f>
        <v>0</v>
      </c>
      <c r="K5" s="19">
        <f t="shared" si="3"/>
        <v>0</v>
      </c>
      <c r="L5" s="50">
        <f t="shared" ref="L5:M13" si="6">+C5*$E5</f>
        <v>0</v>
      </c>
      <c r="M5" s="50">
        <f t="shared" si="6"/>
        <v>0</v>
      </c>
    </row>
    <row r="6" spans="1:15" ht="12.75" customHeight="1" x14ac:dyDescent="0.3">
      <c r="A6" s="192" t="s">
        <v>68</v>
      </c>
      <c r="B6" s="193"/>
      <c r="C6" s="26"/>
      <c r="D6" s="16">
        <f>IF(E6&gt;0,(COUNTIF('Rent Roll'!$K$12:$K$523,E6)),0)</f>
        <v>0</v>
      </c>
      <c r="E6" s="33">
        <v>0.7</v>
      </c>
      <c r="F6" s="18">
        <f t="shared" si="4"/>
        <v>0</v>
      </c>
      <c r="G6" s="18">
        <f t="shared" si="0"/>
        <v>0</v>
      </c>
      <c r="H6" s="18">
        <f t="shared" si="1"/>
        <v>0</v>
      </c>
      <c r="I6" s="18">
        <f>IF(E6&gt;0.5,D6,0)</f>
        <v>0</v>
      </c>
      <c r="J6" s="19">
        <f t="shared" si="5"/>
        <v>0</v>
      </c>
      <c r="K6" s="19">
        <f t="shared" si="3"/>
        <v>0</v>
      </c>
      <c r="L6" s="50">
        <f t="shared" si="6"/>
        <v>0</v>
      </c>
      <c r="M6" s="50">
        <f t="shared" si="6"/>
        <v>0</v>
      </c>
    </row>
    <row r="7" spans="1:15" ht="12.75" customHeight="1" x14ac:dyDescent="0.3">
      <c r="A7" s="194"/>
      <c r="B7" s="195"/>
      <c r="C7" s="26"/>
      <c r="D7" s="16">
        <f>IF(E7&gt;0,(COUNTIF('Rent Roll'!$K$12:$K$523,E7)),0)</f>
        <v>0</v>
      </c>
      <c r="E7" s="33">
        <v>0.8</v>
      </c>
      <c r="F7" s="18">
        <f t="shared" si="4"/>
        <v>0</v>
      </c>
      <c r="G7" s="18">
        <f t="shared" si="0"/>
        <v>0</v>
      </c>
      <c r="H7" s="18">
        <f t="shared" si="1"/>
        <v>0</v>
      </c>
      <c r="I7" s="18">
        <f t="shared" si="2"/>
        <v>0</v>
      </c>
      <c r="J7" s="19">
        <f t="shared" si="5"/>
        <v>0</v>
      </c>
      <c r="K7" s="19">
        <f t="shared" si="3"/>
        <v>0</v>
      </c>
      <c r="L7" s="50">
        <f t="shared" si="6"/>
        <v>0</v>
      </c>
      <c r="M7" s="50">
        <f t="shared" si="6"/>
        <v>0</v>
      </c>
    </row>
    <row r="8" spans="1:15" ht="12.75" customHeight="1" x14ac:dyDescent="0.3">
      <c r="A8" s="194"/>
      <c r="B8" s="195"/>
      <c r="C8" s="26"/>
      <c r="D8" s="16">
        <f>IF(E8&gt;0,(COUNTIF('Rent Roll'!$K$12:$K$523,E8)),0)</f>
        <v>0</v>
      </c>
      <c r="E8" s="33"/>
      <c r="F8" s="18">
        <f>IF(E8="",0,IF(E8&lt;=0.5,C8,0))</f>
        <v>0</v>
      </c>
      <c r="G8" s="18">
        <f>IF(E8="",0,IF(E8&lt;=0.5,D8,0))</f>
        <v>0</v>
      </c>
      <c r="H8" s="18">
        <f>IF(E8&gt;0.5,C8,0)</f>
        <v>0</v>
      </c>
      <c r="I8" s="18">
        <f>IF(E8&gt;0.5,D8,0)</f>
        <v>0</v>
      </c>
      <c r="J8" s="19">
        <f>IF(E8&gt;0.5,C8*E8,0)</f>
        <v>0</v>
      </c>
      <c r="K8" s="19">
        <f>IF(E8&gt;0.5,E8*D8,0)</f>
        <v>0</v>
      </c>
      <c r="L8" s="50">
        <f>+C8*$E8</f>
        <v>0</v>
      </c>
      <c r="M8" s="50">
        <f>+D8*$E8</f>
        <v>0</v>
      </c>
    </row>
    <row r="9" spans="1:15" ht="12.75" customHeight="1" x14ac:dyDescent="0.3">
      <c r="A9" s="194"/>
      <c r="B9" s="195"/>
      <c r="C9" s="26"/>
      <c r="D9" s="16">
        <f>IF(E9&gt;0,(COUNTIF('Rent Roll'!$K$12:$K$523,E9)),0)</f>
        <v>0</v>
      </c>
      <c r="E9" s="33"/>
      <c r="F9" s="18">
        <f>IF(E9="",0,IF(E9&lt;=0.5,C9,0))</f>
        <v>0</v>
      </c>
      <c r="G9" s="18">
        <f>IF(E9="",0,IF(E9&lt;=0.5,D9,0))</f>
        <v>0</v>
      </c>
      <c r="H9" s="18">
        <f>IF(E9&gt;0.5,C9,0)</f>
        <v>0</v>
      </c>
      <c r="I9" s="18">
        <f>IF(E9&gt;0.5,D9,0)</f>
        <v>0</v>
      </c>
      <c r="J9" s="19">
        <f>IF(E9&gt;0.5,C9*E9,0)</f>
        <v>0</v>
      </c>
      <c r="K9" s="19">
        <f>IF(E9&gt;0.5,E9*D9,0)</f>
        <v>0</v>
      </c>
      <c r="L9" s="50">
        <f>+C9*$E9</f>
        <v>0</v>
      </c>
      <c r="M9" s="50">
        <f>+D9*$E9</f>
        <v>0</v>
      </c>
    </row>
    <row r="10" spans="1:15" ht="12.75" customHeight="1" x14ac:dyDescent="0.3">
      <c r="A10" s="194"/>
      <c r="B10" s="195"/>
      <c r="C10" s="26"/>
      <c r="D10" s="16">
        <f>IF(E10&gt;0,(COUNTIF('Rent Roll'!$K$12:$K$523,E10)),0)</f>
        <v>0</v>
      </c>
      <c r="E10" s="33"/>
      <c r="F10" s="18">
        <f t="shared" si="4"/>
        <v>0</v>
      </c>
      <c r="G10" s="18">
        <f t="shared" si="0"/>
        <v>0</v>
      </c>
      <c r="H10" s="18">
        <f t="shared" si="1"/>
        <v>0</v>
      </c>
      <c r="I10" s="18">
        <f t="shared" si="2"/>
        <v>0</v>
      </c>
      <c r="J10" s="19">
        <f t="shared" si="5"/>
        <v>0</v>
      </c>
      <c r="K10" s="19">
        <f t="shared" si="3"/>
        <v>0</v>
      </c>
      <c r="L10" s="50">
        <f t="shared" si="6"/>
        <v>0</v>
      </c>
      <c r="M10" s="50">
        <f t="shared" si="6"/>
        <v>0</v>
      </c>
    </row>
    <row r="11" spans="1:15" ht="12.75" customHeight="1" x14ac:dyDescent="0.3">
      <c r="A11" s="194"/>
      <c r="B11" s="195"/>
      <c r="C11" s="26"/>
      <c r="D11" s="16">
        <f>IF(E11&gt;0,(COUNTIF('Rent Roll'!$K$12:$K$523,E11)),0)</f>
        <v>0</v>
      </c>
      <c r="E11" s="33"/>
      <c r="F11" s="18">
        <f t="shared" si="4"/>
        <v>0</v>
      </c>
      <c r="G11" s="18">
        <f t="shared" si="0"/>
        <v>0</v>
      </c>
      <c r="H11" s="18">
        <f t="shared" si="1"/>
        <v>0</v>
      </c>
      <c r="I11" s="18">
        <f t="shared" si="2"/>
        <v>0</v>
      </c>
      <c r="J11" s="19">
        <f t="shared" si="5"/>
        <v>0</v>
      </c>
      <c r="K11" s="19">
        <f t="shared" si="3"/>
        <v>0</v>
      </c>
      <c r="L11" s="50">
        <f t="shared" si="6"/>
        <v>0</v>
      </c>
      <c r="M11" s="50">
        <f t="shared" si="6"/>
        <v>0</v>
      </c>
    </row>
    <row r="12" spans="1:15" ht="12.75" customHeight="1" x14ac:dyDescent="0.3">
      <c r="A12" s="194"/>
      <c r="B12" s="195"/>
      <c r="C12" s="26"/>
      <c r="D12" s="16">
        <f>IF(E12&gt;0,(COUNTIF('Rent Roll'!$K$12:$K$523,E12)),0)</f>
        <v>0</v>
      </c>
      <c r="E12" s="33"/>
      <c r="F12" s="18">
        <f t="shared" si="4"/>
        <v>0</v>
      </c>
      <c r="G12" s="18">
        <f t="shared" si="0"/>
        <v>0</v>
      </c>
      <c r="H12" s="18">
        <f t="shared" si="1"/>
        <v>0</v>
      </c>
      <c r="I12" s="18">
        <f t="shared" si="2"/>
        <v>0</v>
      </c>
      <c r="J12" s="19">
        <f t="shared" si="5"/>
        <v>0</v>
      </c>
      <c r="K12" s="19">
        <f t="shared" si="3"/>
        <v>0</v>
      </c>
      <c r="L12" s="50">
        <f t="shared" si="6"/>
        <v>0</v>
      </c>
      <c r="M12" s="50">
        <f t="shared" si="6"/>
        <v>0</v>
      </c>
    </row>
    <row r="13" spans="1:15" ht="12.75" customHeight="1" x14ac:dyDescent="0.3">
      <c r="A13" s="196"/>
      <c r="B13" s="197"/>
      <c r="C13" s="26"/>
      <c r="D13" s="16">
        <f>IF(E13&gt;0,(COUNTIF('Rent Roll'!$K$12:$K$523,E13)),0)</f>
        <v>0</v>
      </c>
      <c r="E13" s="33"/>
      <c r="F13" s="18">
        <f t="shared" si="4"/>
        <v>0</v>
      </c>
      <c r="G13" s="18">
        <f t="shared" si="0"/>
        <v>0</v>
      </c>
      <c r="H13" s="18">
        <f t="shared" si="1"/>
        <v>0</v>
      </c>
      <c r="I13" s="18">
        <f t="shared" si="2"/>
        <v>0</v>
      </c>
      <c r="J13" s="19">
        <f t="shared" si="5"/>
        <v>0</v>
      </c>
      <c r="K13" s="19">
        <f t="shared" si="3"/>
        <v>0</v>
      </c>
      <c r="L13" s="50">
        <f t="shared" si="6"/>
        <v>0</v>
      </c>
      <c r="M13" s="50">
        <f t="shared" si="6"/>
        <v>0</v>
      </c>
    </row>
    <row r="14" spans="1:15" ht="12.75" customHeight="1" x14ac:dyDescent="0.3">
      <c r="A14" s="198" t="s">
        <v>11</v>
      </c>
      <c r="B14" s="198"/>
      <c r="C14" s="21">
        <f>SUM(C4:C13)</f>
        <v>0</v>
      </c>
      <c r="D14" s="21">
        <f>SUM(D4:D13)</f>
        <v>0</v>
      </c>
      <c r="E14" s="33"/>
      <c r="F14" s="52">
        <f t="shared" ref="F14:K14" si="7">SUM(F4:F13)</f>
        <v>0</v>
      </c>
      <c r="G14" s="52">
        <f t="shared" si="7"/>
        <v>0</v>
      </c>
      <c r="H14" s="52">
        <f t="shared" si="7"/>
        <v>0</v>
      </c>
      <c r="I14" s="52">
        <f t="shared" si="7"/>
        <v>0</v>
      </c>
      <c r="J14" s="52">
        <f t="shared" si="7"/>
        <v>0</v>
      </c>
      <c r="K14" s="21">
        <f t="shared" si="7"/>
        <v>0</v>
      </c>
      <c r="L14" s="59">
        <f>SUM(L4:L13)</f>
        <v>0</v>
      </c>
      <c r="M14" s="59">
        <f>SUM(M4:M13)</f>
        <v>0</v>
      </c>
    </row>
    <row r="15" spans="1:15" ht="12.75" customHeight="1" x14ac:dyDescent="0.3">
      <c r="A15" s="198" t="s">
        <v>12</v>
      </c>
      <c r="B15" s="198"/>
      <c r="C15" s="26"/>
      <c r="D15" s="26"/>
      <c r="E15" s="97"/>
      <c r="F15" s="97"/>
      <c r="G15" s="97"/>
      <c r="H15" s="97"/>
      <c r="I15" s="97"/>
      <c r="J15" s="97"/>
      <c r="K15" s="97"/>
      <c r="L15" s="97"/>
      <c r="M15" s="97"/>
      <c r="N15" s="109"/>
      <c r="O15" s="109"/>
    </row>
    <row r="16" spans="1:15" ht="12.75" customHeight="1" x14ac:dyDescent="0.3">
      <c r="A16" s="198" t="s">
        <v>13</v>
      </c>
      <c r="B16" s="198"/>
      <c r="C16" s="21">
        <f>+C14+C15</f>
        <v>0</v>
      </c>
      <c r="D16" s="21">
        <f>+D14+D15</f>
        <v>0</v>
      </c>
      <c r="E16" s="97"/>
      <c r="F16" s="97"/>
      <c r="G16" s="97"/>
      <c r="H16" s="97"/>
      <c r="I16" s="97"/>
      <c r="J16" s="97"/>
      <c r="K16" s="97"/>
      <c r="L16" s="97"/>
      <c r="M16" s="97"/>
      <c r="N16" s="72"/>
    </row>
    <row r="17" spans="1:14" ht="12.75" customHeight="1" x14ac:dyDescent="0.3">
      <c r="A17" s="198" t="s">
        <v>73</v>
      </c>
      <c r="B17" s="198"/>
      <c r="C17" s="199">
        <f>COUNTIF('Rent Roll'!G12:G511,"Yes")</f>
        <v>0</v>
      </c>
      <c r="D17" s="199"/>
      <c r="E17" s="97"/>
      <c r="F17" s="97"/>
      <c r="G17" s="97"/>
      <c r="H17" s="97"/>
      <c r="I17" s="97"/>
      <c r="J17" s="97"/>
      <c r="K17" s="97"/>
      <c r="L17" s="97"/>
      <c r="M17" s="97"/>
      <c r="N17" s="72"/>
    </row>
    <row r="18" spans="1:14" ht="12.75" customHeight="1" x14ac:dyDescent="0.3">
      <c r="A18" s="198" t="s">
        <v>97</v>
      </c>
      <c r="B18" s="198"/>
      <c r="C18" s="199">
        <f>D14-C17</f>
        <v>0</v>
      </c>
      <c r="D18" s="199"/>
      <c r="E18" s="97"/>
      <c r="F18" s="97"/>
      <c r="G18" s="97"/>
      <c r="H18" s="97"/>
      <c r="I18" s="97"/>
      <c r="J18" s="97"/>
      <c r="K18" s="97"/>
      <c r="L18" s="97"/>
      <c r="M18" s="97"/>
    </row>
    <row r="19" spans="1:14" ht="12.75" customHeight="1" x14ac:dyDescent="0.3">
      <c r="A19" s="198" t="s">
        <v>18</v>
      </c>
      <c r="B19" s="198"/>
      <c r="C19" s="199">
        <f>COUNTIF('Rent Roll'!C12:C523,"=VACANT")</f>
        <v>0</v>
      </c>
      <c r="D19" s="199"/>
      <c r="E19" s="97"/>
      <c r="F19" s="97"/>
      <c r="G19" s="97"/>
      <c r="H19" s="97"/>
      <c r="I19" s="97"/>
      <c r="J19" s="97"/>
      <c r="K19" s="97"/>
      <c r="L19" s="97"/>
      <c r="M19" s="97"/>
    </row>
    <row r="20" spans="1:14" ht="12.75" customHeight="1" x14ac:dyDescent="0.3">
      <c r="A20" s="198" t="s">
        <v>19</v>
      </c>
      <c r="B20" s="198"/>
      <c r="C20" s="211" t="str">
        <f>IF(D16=0,"",(D16-C19)/D16)</f>
        <v/>
      </c>
      <c r="D20" s="211"/>
      <c r="E20" s="97"/>
      <c r="F20" s="97"/>
      <c r="G20" s="97"/>
      <c r="H20" s="97"/>
      <c r="I20" s="97"/>
      <c r="J20" s="97"/>
      <c r="K20" s="97"/>
      <c r="L20" s="97"/>
      <c r="M20" s="97"/>
    </row>
    <row r="21" spans="1:14" ht="12.75" customHeight="1" x14ac:dyDescent="0.3">
      <c r="A21" s="198" t="s">
        <v>28</v>
      </c>
      <c r="B21" s="198"/>
      <c r="C21" s="208">
        <f>COUNTIF('Rent Roll'!N12:N511,"=Fail")</f>
        <v>0</v>
      </c>
      <c r="D21" s="208"/>
      <c r="E21" s="97"/>
      <c r="F21" s="97"/>
      <c r="G21" s="97"/>
      <c r="H21" s="97"/>
      <c r="I21" s="97"/>
      <c r="J21" s="97"/>
      <c r="K21" s="97"/>
      <c r="L21" s="97"/>
      <c r="M21" s="97"/>
    </row>
    <row r="22" spans="1:14" ht="12.75" customHeight="1" x14ac:dyDescent="0.3">
      <c r="A22" s="198" t="s">
        <v>72</v>
      </c>
      <c r="B22" s="198"/>
      <c r="C22" s="208">
        <f>COUNTIF('Rent Roll'!S12:S511,"=Fail")</f>
        <v>0</v>
      </c>
      <c r="D22" s="208"/>
      <c r="E22" s="97"/>
      <c r="F22" s="97"/>
      <c r="G22" s="97"/>
      <c r="H22" s="97"/>
      <c r="I22" s="97"/>
      <c r="J22" s="97"/>
      <c r="K22" s="97"/>
      <c r="L22" s="97"/>
      <c r="M22" s="97"/>
    </row>
    <row r="23" spans="1:14" ht="12.75" customHeight="1" x14ac:dyDescent="0.3">
      <c r="A23" s="198" t="s">
        <v>29</v>
      </c>
      <c r="B23" s="198"/>
      <c r="C23" s="208">
        <f>COUNTIF('Rent Roll'!T12:T511,"=Fail")</f>
        <v>0</v>
      </c>
      <c r="D23" s="208"/>
      <c r="E23" s="97"/>
      <c r="F23" s="97"/>
      <c r="G23" s="97"/>
      <c r="H23" s="97"/>
      <c r="I23" s="97"/>
      <c r="J23" s="97"/>
      <c r="K23" s="97"/>
      <c r="L23" s="97"/>
      <c r="M23" s="97"/>
    </row>
    <row r="24" spans="1:14" ht="12.75" customHeight="1" x14ac:dyDescent="0.3">
      <c r="A24" s="206" t="s">
        <v>22</v>
      </c>
      <c r="B24" s="206"/>
      <c r="C24" s="209">
        <f>SUM('Rent Roll'!P12:P523)*12</f>
        <v>0</v>
      </c>
      <c r="D24" s="210"/>
      <c r="E24" s="97"/>
      <c r="F24" s="97"/>
      <c r="G24" s="97"/>
      <c r="H24" s="97"/>
      <c r="I24" s="97"/>
      <c r="J24" s="97"/>
      <c r="K24" s="97"/>
      <c r="L24" s="97"/>
      <c r="M24" s="97"/>
    </row>
    <row r="25" spans="1:14" ht="14.25" customHeight="1" x14ac:dyDescent="0.3">
      <c r="A25" s="207"/>
      <c r="B25" s="207"/>
      <c r="C25" s="207"/>
      <c r="D25" s="207"/>
      <c r="E25" s="97"/>
      <c r="F25" s="97"/>
      <c r="G25" s="97"/>
      <c r="H25" s="97"/>
      <c r="I25" s="97"/>
      <c r="J25" s="97"/>
      <c r="K25" s="97"/>
      <c r="L25" s="97"/>
      <c r="M25" s="97"/>
    </row>
    <row r="26" spans="1:14" ht="25.5" customHeight="1" x14ac:dyDescent="0.3">
      <c r="A26" s="198" t="s">
        <v>36</v>
      </c>
      <c r="B26" s="198"/>
      <c r="C26" s="38" t="s">
        <v>5</v>
      </c>
      <c r="D26" s="38" t="s">
        <v>10</v>
      </c>
      <c r="E26" s="97"/>
      <c r="F26" s="97"/>
      <c r="G26" s="97"/>
      <c r="H26" s="97"/>
      <c r="I26" s="97"/>
      <c r="J26" s="97"/>
      <c r="K26" s="97"/>
      <c r="L26" s="97"/>
      <c r="M26" s="97"/>
    </row>
    <row r="27" spans="1:14" ht="12.75" customHeight="1" x14ac:dyDescent="0.3">
      <c r="A27" s="201" t="s">
        <v>0</v>
      </c>
      <c r="B27" s="201"/>
      <c r="C27" s="20">
        <f>IF(C14&gt;0,+F14/C16*100,0)</f>
        <v>0</v>
      </c>
      <c r="D27" s="20">
        <f>IF(D14&gt;0,+G14/D16*100,0)</f>
        <v>0</v>
      </c>
      <c r="E27" s="97"/>
      <c r="F27" s="97"/>
      <c r="G27" s="97"/>
      <c r="H27" s="97"/>
      <c r="I27" s="97"/>
      <c r="J27" s="97"/>
      <c r="K27" s="97"/>
      <c r="L27" s="97"/>
      <c r="M27" s="97"/>
    </row>
    <row r="28" spans="1:14" ht="12.75" customHeight="1" x14ac:dyDescent="0.3">
      <c r="A28" s="201" t="s">
        <v>1</v>
      </c>
      <c r="B28" s="201"/>
      <c r="C28" s="20">
        <f>IF(C27&lt;20,0,IF(C14&gt;0,+C27-20,0))</f>
        <v>0</v>
      </c>
      <c r="D28" s="20">
        <f>IF(D27&lt;20,0,IF(D14&gt;0,+D27-20,0))</f>
        <v>0</v>
      </c>
      <c r="E28" s="97"/>
      <c r="F28" s="97"/>
      <c r="G28" s="97"/>
      <c r="H28" s="97"/>
      <c r="I28" s="97"/>
      <c r="J28" s="97"/>
      <c r="K28" s="97"/>
      <c r="L28" s="97"/>
      <c r="M28" s="97"/>
    </row>
    <row r="29" spans="1:14" ht="12.75" customHeight="1" x14ac:dyDescent="0.3">
      <c r="A29" s="198" t="s">
        <v>31</v>
      </c>
      <c r="B29" s="198"/>
      <c r="C29" s="58">
        <f>IF(C28*0.5&gt;=20,20,C28*0.5)</f>
        <v>0</v>
      </c>
      <c r="D29" s="58">
        <f>IF(D28*0.5&gt;=20,20,D28*0.5)</f>
        <v>0</v>
      </c>
      <c r="E29" s="97"/>
      <c r="F29" s="97"/>
      <c r="G29" s="97"/>
      <c r="H29" s="97"/>
      <c r="I29" s="97"/>
      <c r="J29" s="97"/>
      <c r="K29" s="97"/>
      <c r="L29" s="97"/>
      <c r="M29" s="97"/>
    </row>
    <row r="30" spans="1:14" ht="12.75" customHeight="1" x14ac:dyDescent="0.3">
      <c r="A30" s="202"/>
      <c r="B30" s="202"/>
      <c r="C30" s="202"/>
      <c r="D30" s="202"/>
      <c r="E30" s="97"/>
      <c r="F30" s="97"/>
      <c r="G30" s="97"/>
      <c r="H30" s="97"/>
      <c r="I30" s="97"/>
      <c r="J30" s="97"/>
      <c r="K30" s="97"/>
      <c r="L30" s="97"/>
      <c r="M30" s="97"/>
    </row>
    <row r="31" spans="1:14" ht="24.75" customHeight="1" x14ac:dyDescent="0.3">
      <c r="A31" s="198" t="s">
        <v>37</v>
      </c>
      <c r="B31" s="198"/>
      <c r="C31" s="38" t="s">
        <v>5</v>
      </c>
      <c r="D31" s="38" t="s">
        <v>10</v>
      </c>
      <c r="E31" s="97"/>
      <c r="F31" s="97"/>
      <c r="G31" s="97"/>
      <c r="H31" s="97"/>
      <c r="I31" s="97"/>
      <c r="J31" s="97"/>
      <c r="K31" s="97"/>
      <c r="L31" s="97"/>
      <c r="M31" s="97"/>
    </row>
    <row r="32" spans="1:14" ht="12.75" customHeight="1" x14ac:dyDescent="0.3">
      <c r="A32" s="201" t="s">
        <v>30</v>
      </c>
      <c r="B32" s="201"/>
      <c r="C32" s="48">
        <f>IF(C27&lt;20,0,IF(C14&gt;0,20-C29,"na"))</f>
        <v>0</v>
      </c>
      <c r="D32" s="48">
        <f>IF(D27&lt;20,0,IF(D14&gt;0,20-D29,"na"))</f>
        <v>0</v>
      </c>
      <c r="E32" s="97"/>
      <c r="F32" s="97"/>
      <c r="G32" s="97"/>
      <c r="H32" s="97"/>
      <c r="I32" s="97"/>
      <c r="J32" s="97"/>
      <c r="K32" s="97"/>
      <c r="L32" s="97"/>
      <c r="M32" s="97"/>
    </row>
    <row r="33" spans="1:85" ht="12.75" customHeight="1" x14ac:dyDescent="0.3">
      <c r="A33" s="201" t="s">
        <v>2</v>
      </c>
      <c r="B33" s="201"/>
      <c r="C33" s="48">
        <f>IF(C32&gt;0,J14/H14*100,0)</f>
        <v>0</v>
      </c>
      <c r="D33" s="48">
        <f>IF(D32&gt;0,K14/I14*100,0)</f>
        <v>0</v>
      </c>
      <c r="E33" s="97"/>
      <c r="F33" s="97"/>
      <c r="G33" s="97"/>
      <c r="H33" s="97"/>
      <c r="I33" s="97"/>
      <c r="J33" s="97"/>
      <c r="K33" s="97"/>
      <c r="L33" s="97"/>
      <c r="M33" s="97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</row>
    <row r="34" spans="1:85" ht="12.75" customHeight="1" x14ac:dyDescent="0.3">
      <c r="A34" s="201" t="s">
        <v>3</v>
      </c>
      <c r="B34" s="201"/>
      <c r="C34" s="48">
        <f>+C32/30</f>
        <v>0</v>
      </c>
      <c r="D34" s="48">
        <f>+D32/30</f>
        <v>0</v>
      </c>
      <c r="E34" s="97"/>
      <c r="F34" s="97"/>
      <c r="G34" s="97"/>
      <c r="H34" s="97"/>
      <c r="I34" s="97"/>
      <c r="J34" s="97"/>
      <c r="K34" s="97"/>
      <c r="L34" s="97"/>
      <c r="M34" s="97"/>
    </row>
    <row r="35" spans="1:85" ht="12.75" customHeight="1" x14ac:dyDescent="0.3">
      <c r="A35" s="201" t="s">
        <v>4</v>
      </c>
      <c r="B35" s="201"/>
      <c r="C35" s="48">
        <f>80-C33</f>
        <v>80</v>
      </c>
      <c r="D35" s="48">
        <f>80-D33</f>
        <v>80</v>
      </c>
      <c r="E35" s="97"/>
      <c r="F35" s="97"/>
      <c r="G35" s="97"/>
      <c r="H35" s="97"/>
      <c r="I35" s="97"/>
      <c r="J35" s="97"/>
      <c r="K35" s="97"/>
      <c r="L35" s="97"/>
      <c r="M35" s="97"/>
    </row>
    <row r="36" spans="1:85" ht="12.75" customHeight="1" x14ac:dyDescent="0.3">
      <c r="A36" s="201" t="s">
        <v>47</v>
      </c>
      <c r="B36" s="201"/>
      <c r="C36" s="48">
        <f>+C35*C34</f>
        <v>0</v>
      </c>
      <c r="D36" s="48">
        <f>+D35*D34</f>
        <v>0</v>
      </c>
      <c r="E36" s="97"/>
      <c r="F36" s="97"/>
      <c r="G36" s="97"/>
      <c r="H36" s="97"/>
      <c r="I36" s="97"/>
      <c r="J36" s="97"/>
      <c r="K36" s="97"/>
      <c r="L36" s="97"/>
      <c r="M36" s="97"/>
    </row>
    <row r="37" spans="1:85" ht="12.75" customHeight="1" x14ac:dyDescent="0.3">
      <c r="A37" s="198" t="s">
        <v>32</v>
      </c>
      <c r="B37" s="198"/>
      <c r="C37" s="49">
        <f>+C36+C29</f>
        <v>0</v>
      </c>
      <c r="D37" s="49">
        <f>+D36+D29</f>
        <v>0</v>
      </c>
      <c r="E37" s="97"/>
      <c r="F37" s="97"/>
      <c r="G37" s="97"/>
      <c r="H37" s="97"/>
      <c r="I37" s="97"/>
      <c r="J37" s="97"/>
      <c r="K37" s="97"/>
      <c r="L37" s="97"/>
      <c r="M37" s="97"/>
    </row>
    <row r="38" spans="1:85" ht="12.75" customHeight="1" x14ac:dyDescent="0.3">
      <c r="A38" s="203"/>
      <c r="B38" s="203"/>
      <c r="C38" s="203"/>
      <c r="D38" s="203"/>
      <c r="E38" s="97"/>
      <c r="F38" s="97"/>
      <c r="G38" s="97"/>
      <c r="H38" s="97"/>
      <c r="I38" s="97"/>
      <c r="J38" s="97"/>
      <c r="K38" s="97"/>
      <c r="L38" s="97"/>
      <c r="M38" s="97"/>
    </row>
    <row r="39" spans="1:85" ht="25.5" customHeight="1" x14ac:dyDescent="0.3">
      <c r="A39" s="204"/>
      <c r="B39" s="205"/>
      <c r="C39" s="73" t="s">
        <v>5</v>
      </c>
      <c r="D39" s="74" t="s">
        <v>10</v>
      </c>
      <c r="E39" s="97"/>
      <c r="F39" s="97"/>
      <c r="G39" s="97"/>
      <c r="H39" s="97"/>
      <c r="I39" s="97"/>
      <c r="J39" s="97"/>
      <c r="K39" s="97"/>
      <c r="L39" s="97"/>
      <c r="M39" s="97"/>
    </row>
    <row r="40" spans="1:85" ht="14.5" customHeight="1" x14ac:dyDescent="0.3">
      <c r="A40" s="200" t="s">
        <v>34</v>
      </c>
      <c r="B40" s="200"/>
      <c r="C40" s="75" t="str">
        <f>IF(L14=0,"",+L14/C14)</f>
        <v/>
      </c>
      <c r="D40" s="75" t="str">
        <f>IF(M14=0,"",M14/D14)</f>
        <v/>
      </c>
      <c r="E40" s="97"/>
      <c r="F40" s="97"/>
      <c r="G40" s="97"/>
      <c r="H40" s="97"/>
      <c r="I40" s="97"/>
      <c r="J40" s="97"/>
      <c r="K40" s="97"/>
      <c r="L40" s="97"/>
      <c r="M40" s="97"/>
    </row>
    <row r="41" spans="1:85" ht="15.65" customHeight="1" x14ac:dyDescent="0.3">
      <c r="A41" s="200" t="s">
        <v>33</v>
      </c>
      <c r="B41" s="200"/>
      <c r="C41" s="76">
        <f>+C14</f>
        <v>0</v>
      </c>
      <c r="D41" s="76">
        <f>COUNTIF('Rent Roll'!H12:H523,"&gt;0")</f>
        <v>0</v>
      </c>
      <c r="E41" s="97"/>
      <c r="F41" s="97"/>
      <c r="G41" s="97"/>
      <c r="H41" s="97"/>
      <c r="I41" s="97"/>
      <c r="J41" s="97"/>
      <c r="K41" s="97"/>
      <c r="L41" s="97"/>
      <c r="M41" s="97"/>
    </row>
  </sheetData>
  <sheetProtection algorithmName="SHA-512" hashValue="E19FmX/1A9wVgXqvCjkcdDYRAyvijZ1lGnUbije8HZrNRCKjJKB8MaXx4Ri4SJ9fuc6PsFLIndxvk5Ts7zGK0w==" saltValue="1bgbHiTixQWy2O8gs1ZuKg==" spinCount="100000" sheet="1" formatCells="0"/>
  <mergeCells count="39">
    <mergeCell ref="A24:B24"/>
    <mergeCell ref="A14:B14"/>
    <mergeCell ref="A15:B15"/>
    <mergeCell ref="A16:B16"/>
    <mergeCell ref="A25:D25"/>
    <mergeCell ref="A21:B21"/>
    <mergeCell ref="A22:B22"/>
    <mergeCell ref="C22:D22"/>
    <mergeCell ref="C24:D24"/>
    <mergeCell ref="A19:B19"/>
    <mergeCell ref="A20:B20"/>
    <mergeCell ref="C19:D19"/>
    <mergeCell ref="C20:D20"/>
    <mergeCell ref="C21:D21"/>
    <mergeCell ref="C23:D23"/>
    <mergeCell ref="A40:B40"/>
    <mergeCell ref="A41:B41"/>
    <mergeCell ref="A26:B26"/>
    <mergeCell ref="A28:B28"/>
    <mergeCell ref="A29:B29"/>
    <mergeCell ref="A31:B31"/>
    <mergeCell ref="A32:B32"/>
    <mergeCell ref="A33:B33"/>
    <mergeCell ref="A30:D30"/>
    <mergeCell ref="A38:D38"/>
    <mergeCell ref="A27:B27"/>
    <mergeCell ref="A39:B39"/>
    <mergeCell ref="A34:B34"/>
    <mergeCell ref="A35:B35"/>
    <mergeCell ref="A36:B36"/>
    <mergeCell ref="A37:B37"/>
    <mergeCell ref="A1:M1"/>
    <mergeCell ref="A2:M2"/>
    <mergeCell ref="A6:B13"/>
    <mergeCell ref="A23:B23"/>
    <mergeCell ref="A17:B17"/>
    <mergeCell ref="A18:B18"/>
    <mergeCell ref="C17:D17"/>
    <mergeCell ref="C18:D18"/>
  </mergeCells>
  <phoneticPr fontId="12" type="noConversion"/>
  <printOptions horizontalCentered="1"/>
  <pageMargins left="0.25" right="0.25" top="0.25" bottom="0.25" header="0.25" footer="0.25"/>
  <pageSetup scale="64" orientation="landscape" horizontalDpi="1200" r:id="rId1"/>
  <headerFooter alignWithMargins="0">
    <oddFooter>&amp;L_x000D_&amp;1#&amp;"Calibri"&amp;9&amp;K0000FF FHLBank San Francisco | Confidential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CD7EB-1A68-4121-9FD4-C068236EC320}">
  <dimension ref="B4:B10"/>
  <sheetViews>
    <sheetView workbookViewId="0">
      <selection activeCell="B4" sqref="B4:B10"/>
    </sheetView>
  </sheetViews>
  <sheetFormatPr defaultRowHeight="12.45" x14ac:dyDescent="0.3"/>
  <sheetData>
    <row r="4" spans="2:2" x14ac:dyDescent="0.3">
      <c r="B4" s="116" t="s">
        <v>130</v>
      </c>
    </row>
    <row r="5" spans="2:2" x14ac:dyDescent="0.3">
      <c r="B5" s="116" t="s">
        <v>131</v>
      </c>
    </row>
    <row r="6" spans="2:2" x14ac:dyDescent="0.3">
      <c r="B6" s="116" t="s">
        <v>132</v>
      </c>
    </row>
    <row r="7" spans="2:2" x14ac:dyDescent="0.3">
      <c r="B7" s="116" t="s">
        <v>133</v>
      </c>
    </row>
    <row r="8" spans="2:2" x14ac:dyDescent="0.3">
      <c r="B8" s="116" t="s">
        <v>134</v>
      </c>
    </row>
    <row r="9" spans="2:2" x14ac:dyDescent="0.3">
      <c r="B9" s="116" t="s">
        <v>135</v>
      </c>
    </row>
    <row r="10" spans="2:2" x14ac:dyDescent="0.3">
      <c r="B10" s="116" t="s">
        <v>136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Log</vt:lpstr>
      <vt:lpstr>Workbook Instructions</vt:lpstr>
      <vt:lpstr>Rent Roll</vt:lpstr>
      <vt:lpstr>Rent Roll Summary</vt:lpstr>
      <vt:lpstr>Drop Down List</vt:lpstr>
      <vt:lpstr>'Rent Roll'!Print_Area</vt:lpstr>
      <vt:lpstr>'Rent Roll Summary'!Print_Area</vt:lpstr>
      <vt:lpstr>'Rent Roll'!Print_Titles</vt:lpstr>
    </vt:vector>
  </TitlesOfParts>
  <Company>Federal Home Loan Bank of 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AHP Application Rental Workbook</dc:title>
  <dc:creator>Ung, Kirby</dc:creator>
  <cp:lastModifiedBy>Lamason, Amber</cp:lastModifiedBy>
  <cp:lastPrinted>2010-12-09T20:39:02Z</cp:lastPrinted>
  <dcterms:created xsi:type="dcterms:W3CDTF">1998-07-09T23:50:22Z</dcterms:created>
  <dcterms:modified xsi:type="dcterms:W3CDTF">2026-01-29T22:26:30Z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sed (Dly,Mth,Qtr,Ann, other)">
    <vt:lpwstr> other</vt:lpwstr>
  </property>
  <property fmtid="{D5CDD505-2E9C-101B-9397-08002B2CF9AE}" pid="3" name="Description of Spreadsheet">
    <vt:lpwstr> Monitoring</vt:lpwstr>
  </property>
  <property fmtid="{D5CDD505-2E9C-101B-9397-08002B2CF9AE}" pid="4" name="Used for Financial Rpts (Y,N)">
    <vt:lpwstr> N</vt:lpwstr>
  </property>
  <property fmtid="{D5CDD505-2E9C-101B-9397-08002B2CF9AE}" pid="5" name="Results reconciled to GL (Y,N)">
    <vt:lpwstr> N</vt:lpwstr>
  </property>
  <property fmtid="{D5CDD505-2E9C-101B-9397-08002B2CF9AE}" pid="6" name="Used in Sox Business Process #">
    <vt:lpwstr> NA</vt:lpwstr>
  </property>
  <property fmtid="{D5CDD505-2E9C-101B-9397-08002B2CF9AE}" pid="7" name="Identifier">
    <vt:i4>18079</vt:i4>
  </property>
  <property fmtid="{D5CDD505-2E9C-101B-9397-08002B2CF9AE}" pid="8" name="MSIP_Label_f6b385a4-c4f2-4c8e-b56c-f802145fa077_Enabled">
    <vt:lpwstr>true</vt:lpwstr>
  </property>
  <property fmtid="{D5CDD505-2E9C-101B-9397-08002B2CF9AE}" pid="9" name="MSIP_Label_f6b385a4-c4f2-4c8e-b56c-f802145fa077_SetDate">
    <vt:lpwstr>2025-06-18T16:35:54Z</vt:lpwstr>
  </property>
  <property fmtid="{D5CDD505-2E9C-101B-9397-08002B2CF9AE}" pid="10" name="MSIP_Label_f6b385a4-c4f2-4c8e-b56c-f802145fa077_Method">
    <vt:lpwstr>Privileged</vt:lpwstr>
  </property>
  <property fmtid="{D5CDD505-2E9C-101B-9397-08002B2CF9AE}" pid="11" name="MSIP_Label_f6b385a4-c4f2-4c8e-b56c-f802145fa077_Name">
    <vt:lpwstr>Internal</vt:lpwstr>
  </property>
  <property fmtid="{D5CDD505-2E9C-101B-9397-08002B2CF9AE}" pid="12" name="MSIP_Label_f6b385a4-c4f2-4c8e-b56c-f802145fa077_SiteId">
    <vt:lpwstr>f0780ff9-b2ea-4cc5-aac1-4c940bd78c8c</vt:lpwstr>
  </property>
  <property fmtid="{D5CDD505-2E9C-101B-9397-08002B2CF9AE}" pid="13" name="MSIP_Label_f6b385a4-c4f2-4c8e-b56c-f802145fa077_ActionId">
    <vt:lpwstr>606728ee-7273-488b-a098-280c77f51446</vt:lpwstr>
  </property>
  <property fmtid="{D5CDD505-2E9C-101B-9397-08002B2CF9AE}" pid="14" name="MSIP_Label_f6b385a4-c4f2-4c8e-b56c-f802145fa077_ContentBits">
    <vt:lpwstr>2</vt:lpwstr>
  </property>
</Properties>
</file>